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邹卫彬\Desktop\"/>
    </mc:Choice>
  </mc:AlternateContent>
  <bookViews>
    <workbookView xWindow="0" yWindow="0" windowWidth="28800" windowHeight="12540"/>
  </bookViews>
  <sheets>
    <sheet name="城市特困" sheetId="1" r:id="rId1"/>
    <sheet name="农村特困" sheetId="5" r:id="rId2"/>
    <sheet name="城市低保" sheetId="2" r:id="rId3"/>
    <sheet name="农村低保" sheetId="3" r:id="rId4"/>
    <sheet name="临时救助" sheetId="4" r:id="rId5"/>
  </sheets>
  <calcPr calcId="152511"/>
</workbook>
</file>

<file path=xl/calcChain.xml><?xml version="1.0" encoding="utf-8"?>
<calcChain xmlns="http://schemas.openxmlformats.org/spreadsheetml/2006/main">
  <c r="R14" i="4" l="1"/>
  <c r="Q14" i="4"/>
  <c r="P14" i="4"/>
  <c r="O14" i="4"/>
  <c r="S14" i="4" s="1"/>
  <c r="N14" i="4"/>
  <c r="M14" i="4"/>
  <c r="L14" i="4"/>
  <c r="K14" i="4"/>
  <c r="J14" i="4"/>
  <c r="I14" i="4"/>
  <c r="H14" i="4"/>
  <c r="G14" i="4"/>
  <c r="F14" i="4"/>
  <c r="E14" i="4"/>
  <c r="D14" i="4"/>
  <c r="C14" i="4"/>
  <c r="S13" i="4"/>
  <c r="E17" i="3"/>
  <c r="V16" i="3"/>
  <c r="E16" i="3"/>
  <c r="E14" i="3"/>
  <c r="V13" i="3"/>
  <c r="E12" i="3"/>
  <c r="V11" i="3"/>
  <c r="E11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D9" i="3"/>
  <c r="C9" i="3"/>
  <c r="E9" i="3" s="1"/>
  <c r="B9" i="3"/>
  <c r="E22" i="2"/>
  <c r="Q16" i="2"/>
  <c r="R16" i="2" s="1"/>
  <c r="P16" i="2"/>
  <c r="O16" i="2"/>
  <c r="N16" i="2"/>
  <c r="M16" i="2"/>
  <c r="L16" i="2"/>
  <c r="K16" i="2"/>
  <c r="J16" i="2"/>
  <c r="I16" i="2"/>
  <c r="H16" i="2"/>
  <c r="G16" i="2"/>
  <c r="F16" i="2"/>
  <c r="D16" i="2"/>
  <c r="B16" i="2"/>
  <c r="C15" i="2"/>
  <c r="C14" i="2"/>
  <c r="R13" i="2"/>
  <c r="E13" i="2"/>
  <c r="C13" i="2" s="1"/>
  <c r="R12" i="2"/>
  <c r="C12" i="2"/>
  <c r="R11" i="2"/>
  <c r="E11" i="2"/>
  <c r="E16" i="2" s="1"/>
  <c r="C16" i="2" s="1"/>
  <c r="R10" i="2"/>
  <c r="C10" i="2"/>
  <c r="C9" i="2"/>
  <c r="R8" i="2"/>
  <c r="C8" i="2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AH17" i="1"/>
  <c r="AG17" i="1"/>
  <c r="AF17" i="1"/>
  <c r="AD17" i="1"/>
  <c r="AC17" i="1"/>
  <c r="AB17" i="1"/>
  <c r="AA17" i="1"/>
  <c r="Z17" i="1"/>
  <c r="Y17" i="1"/>
  <c r="X17" i="1"/>
  <c r="W17" i="1"/>
  <c r="V17" i="1"/>
  <c r="U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C11" i="2" l="1"/>
  <c r="AE17" i="1"/>
  <c r="AE14" i="1"/>
</calcChain>
</file>

<file path=xl/sharedStrings.xml><?xml version="1.0" encoding="utf-8"?>
<sst xmlns="http://schemas.openxmlformats.org/spreadsheetml/2006/main" count="387" uniqueCount="143">
  <si>
    <r>
      <rPr>
        <sz val="20"/>
        <color theme="1"/>
        <rFont val="方正小标宋_GBK"/>
        <charset val="134"/>
      </rPr>
      <t>2020年</t>
    </r>
    <r>
      <rPr>
        <u/>
        <sz val="20"/>
        <color rgb="FF000000"/>
        <rFont val="方正小标宋_GBK"/>
        <charset val="134"/>
      </rPr>
      <t xml:space="preserve"> 1</t>
    </r>
    <r>
      <rPr>
        <sz val="20"/>
        <color theme="1"/>
        <rFont val="方正小标宋_GBK"/>
        <charset val="134"/>
      </rPr>
      <t>季度城市特困人员救助供养对象综合统计表</t>
    </r>
  </si>
  <si>
    <t>地区</t>
  </si>
  <si>
    <t>本季度末保障人数</t>
  </si>
  <si>
    <t>集中供养</t>
  </si>
  <si>
    <t>分散供养人数</t>
  </si>
  <si>
    <t>分散供养</t>
  </si>
  <si>
    <t>集中供养人数</t>
  </si>
  <si>
    <t>按自理能力划分</t>
  </si>
  <si>
    <t>按年龄划分</t>
  </si>
  <si>
    <t>按特殊身份划分</t>
  </si>
  <si>
    <t>动态管理</t>
  </si>
  <si>
    <t>供养救助标准</t>
  </si>
  <si>
    <t>全自理</t>
  </si>
  <si>
    <t>半护理</t>
  </si>
  <si>
    <t>全护理</t>
  </si>
  <si>
    <r>
      <rPr>
        <sz val="11"/>
        <color theme="1"/>
        <rFont val="宋体"/>
        <charset val="134"/>
      </rPr>
      <t>16</t>
    </r>
    <r>
      <rPr>
        <sz val="10"/>
        <color indexed="8"/>
        <rFont val="宋体"/>
        <charset val="134"/>
      </rPr>
      <t>岁以下</t>
    </r>
  </si>
  <si>
    <r>
      <rPr>
        <sz val="11"/>
        <color theme="1"/>
        <rFont val="宋体"/>
        <charset val="134"/>
      </rPr>
      <t>16-60</t>
    </r>
    <r>
      <rPr>
        <sz val="10"/>
        <color indexed="8"/>
        <rFont val="宋体"/>
        <charset val="134"/>
      </rPr>
      <t>岁</t>
    </r>
  </si>
  <si>
    <r>
      <rPr>
        <sz val="11"/>
        <color theme="1"/>
        <rFont val="宋体"/>
        <charset val="134"/>
      </rPr>
      <t>60-80</t>
    </r>
    <r>
      <rPr>
        <sz val="10"/>
        <color indexed="8"/>
        <rFont val="宋体"/>
        <charset val="134"/>
      </rPr>
      <t>岁</t>
    </r>
  </si>
  <si>
    <r>
      <rPr>
        <sz val="11"/>
        <color theme="1"/>
        <rFont val="宋体"/>
        <charset val="134"/>
      </rPr>
      <t>80</t>
    </r>
    <r>
      <rPr>
        <sz val="10"/>
        <color indexed="8"/>
        <rFont val="宋体"/>
        <charset val="134"/>
      </rPr>
      <t>岁以上</t>
    </r>
  </si>
  <si>
    <t>女性</t>
  </si>
  <si>
    <t>重度残疾人</t>
  </si>
  <si>
    <t>患精神疾病人</t>
  </si>
  <si>
    <t>1-本季度末新增保障对象</t>
  </si>
  <si>
    <t>1-本季度末退出保障对象</t>
  </si>
  <si>
    <t>1-本季度末支出保障金</t>
  </si>
  <si>
    <t>基本生活保障标准</t>
  </si>
  <si>
    <t>照料护理标准</t>
  </si>
  <si>
    <t>一档</t>
  </si>
  <si>
    <t>二档</t>
  </si>
  <si>
    <t>三档</t>
  </si>
  <si>
    <t>人</t>
  </si>
  <si>
    <t>万元</t>
  </si>
  <si>
    <t>元/月</t>
  </si>
  <si>
    <t>海陵</t>
  </si>
  <si>
    <t>高港</t>
  </si>
  <si>
    <t>医药高新区</t>
  </si>
  <si>
    <t>农业开发区</t>
  </si>
  <si>
    <t>姜堰</t>
  </si>
  <si>
    <t>靖江</t>
  </si>
  <si>
    <t>泰兴</t>
  </si>
  <si>
    <t>兴化</t>
  </si>
  <si>
    <t>合计</t>
  </si>
  <si>
    <t>填表说明：</t>
  </si>
  <si>
    <r>
      <rPr>
        <sz val="10"/>
        <color indexed="8"/>
        <rFont val="Arial"/>
      </rPr>
      <t xml:space="preserve">      1. </t>
    </r>
    <r>
      <rPr>
        <sz val="10"/>
        <color indexed="8"/>
        <rFont val="宋体"/>
        <charset val="134"/>
      </rPr>
      <t>此表统计项综合了民政部</t>
    </r>
    <r>
      <rPr>
        <sz val="10"/>
        <color indexed="8"/>
        <rFont val="Arial"/>
      </rPr>
      <t>2019</t>
    </r>
    <r>
      <rPr>
        <sz val="10"/>
        <color indexed="8"/>
        <rFont val="宋体"/>
        <charset val="134"/>
      </rPr>
      <t>年以来所有统计过的指标，按季填报；</t>
    </r>
  </si>
  <si>
    <r>
      <rPr>
        <sz val="10"/>
        <color indexed="8"/>
        <rFont val="Arial"/>
      </rPr>
      <t xml:space="preserve">      2. </t>
    </r>
    <r>
      <rPr>
        <sz val="10"/>
        <color indexed="8"/>
        <rFont val="宋体"/>
        <charset val="134"/>
      </rPr>
      <t>重度残疾人依据残疾证统计填报，范围是一、二级，肢体、盲视力、精神、智力残疾对象；</t>
    </r>
  </si>
  <si>
    <r>
      <rPr>
        <sz val="10"/>
        <color indexed="8"/>
        <rFont val="Arial"/>
      </rPr>
      <t xml:space="preserve">      3. </t>
    </r>
    <r>
      <rPr>
        <sz val="10"/>
        <color indexed="8"/>
        <rFont val="宋体"/>
        <charset val="134"/>
      </rPr>
      <t>患精神疾病人依据医院诊断证明统计填报，对于特殊情形可以适当放宽；</t>
    </r>
  </si>
  <si>
    <r>
      <rPr>
        <sz val="10"/>
        <color indexed="8"/>
        <rFont val="Arial"/>
      </rPr>
      <t xml:space="preserve">      4. </t>
    </r>
    <r>
      <rPr>
        <sz val="10"/>
        <color indexed="8"/>
        <rFont val="宋体"/>
        <charset val="134"/>
      </rPr>
      <t>重度残疾和精神疾病对象可以重复统计；</t>
    </r>
  </si>
  <si>
    <r>
      <rPr>
        <sz val="10"/>
        <color indexed="8"/>
        <rFont val="Arial"/>
      </rPr>
      <t xml:space="preserve">      5. 1-</t>
    </r>
    <r>
      <rPr>
        <sz val="10"/>
        <color indexed="8"/>
        <rFont val="宋体"/>
        <charset val="134"/>
      </rPr>
      <t>本季度末支出保障金：是指</t>
    </r>
    <r>
      <rPr>
        <sz val="10"/>
        <color indexed="8"/>
        <rFont val="Arial"/>
      </rPr>
      <t>1-</t>
    </r>
    <r>
      <rPr>
        <sz val="10"/>
        <color indexed="8"/>
        <rFont val="宋体"/>
        <charset val="134"/>
      </rPr>
      <t>本季度末发放的供养救助资金。包括生活补助和照料护理经费；</t>
    </r>
  </si>
  <si>
    <r>
      <rPr>
        <sz val="10"/>
        <color indexed="8"/>
        <rFont val="Arial"/>
      </rPr>
      <t xml:space="preserve">      6. </t>
    </r>
    <r>
      <rPr>
        <sz val="10"/>
        <color indexed="8"/>
        <rFont val="宋体"/>
        <charset val="134"/>
      </rPr>
      <t>照料护理标准多于三档备注说明。集中供养对象照料护理标准若未另外明确，可以暂时参照分散供养填写。</t>
    </r>
  </si>
  <si>
    <r>
      <rPr>
        <sz val="10"/>
        <color indexed="8"/>
        <rFont val="Arial"/>
      </rPr>
      <t xml:space="preserve">      7. </t>
    </r>
    <r>
      <rPr>
        <sz val="10"/>
        <color indexed="8"/>
        <rFont val="宋体"/>
        <charset val="134"/>
      </rPr>
      <t>为便于表格汇总，各地在填表时应保持表格总体框架不变，县（市、区）排列顺序依照江苏省统计局公布行政区划代码表顺序排定。</t>
    </r>
  </si>
  <si>
    <r>
      <rPr>
        <sz val="20"/>
        <color theme="1"/>
        <rFont val="方正小标宋_GBK"/>
        <charset val="134"/>
      </rPr>
      <t>2020年</t>
    </r>
    <r>
      <rPr>
        <u/>
        <sz val="20"/>
        <color rgb="FF000000"/>
        <rFont val="方正小标宋_GBK"/>
        <charset val="134"/>
      </rPr>
      <t>1</t>
    </r>
    <r>
      <rPr>
        <sz val="20"/>
        <color theme="1"/>
        <rFont val="方正小标宋_GBK"/>
        <charset val="134"/>
      </rPr>
      <t>季度农村特困人员救助供养对象综合统计表</t>
    </r>
  </si>
  <si>
    <t>高港区</t>
  </si>
  <si>
    <t>2020年 1季度城市低保对象综合统计表</t>
  </si>
  <si>
    <t>填表单位：</t>
  </si>
  <si>
    <t>地  区</t>
  </si>
  <si>
    <t>非农人口总数（人）</t>
  </si>
  <si>
    <t>低保对象占非农人口比例（%）</t>
  </si>
  <si>
    <t>低保户数（户）</t>
  </si>
  <si>
    <t>当月低保对象人数（人）</t>
  </si>
  <si>
    <t>累计低保对象人数（万人）</t>
  </si>
  <si>
    <r>
      <rPr>
        <b/>
        <sz val="10"/>
        <rFont val="Times New Roman"/>
      </rPr>
      <t xml:space="preserve"> </t>
    </r>
    <r>
      <rPr>
        <b/>
        <sz val="10"/>
        <rFont val="宋体"/>
        <charset val="134"/>
      </rPr>
      <t>低保对象类别（人）</t>
    </r>
  </si>
  <si>
    <t>累计资金支出数
（万元）</t>
  </si>
  <si>
    <t>1-当月人均补助水平（元）</t>
  </si>
  <si>
    <t>低保
标准（元）</t>
  </si>
  <si>
    <t>老年人</t>
  </si>
  <si>
    <t>成年人</t>
  </si>
  <si>
    <t>未成年人</t>
  </si>
  <si>
    <t>残疾人</t>
  </si>
  <si>
    <t>单人保</t>
  </si>
  <si>
    <t>在职人员</t>
  </si>
  <si>
    <t>灵活就业</t>
  </si>
  <si>
    <t>登记失业</t>
  </si>
  <si>
    <t>未登记失业</t>
  </si>
  <si>
    <t>在校生</t>
  </si>
  <si>
    <t>其他</t>
  </si>
  <si>
    <t>栏次</t>
  </si>
  <si>
    <t>海陵区</t>
  </si>
  <si>
    <t>兴化市</t>
  </si>
  <si>
    <t>高新区</t>
  </si>
  <si>
    <t>姜堰区</t>
  </si>
  <si>
    <t>泰兴市</t>
  </si>
  <si>
    <t>靖江市</t>
  </si>
  <si>
    <t>合 计</t>
  </si>
  <si>
    <t>负责人：</t>
  </si>
  <si>
    <t>审核人：</t>
  </si>
  <si>
    <t>填表人：</t>
  </si>
  <si>
    <t xml:space="preserve">填报日期： </t>
  </si>
  <si>
    <t>2栏＝4栏/1栏*100%</t>
  </si>
  <si>
    <t>4栏＝9栏+10栏+11栏+12栏+13栏+14栏+15栏</t>
  </si>
  <si>
    <t>17栏＝16栏/8栏</t>
  </si>
  <si>
    <t>江苏省农村居民最低生活保障情况统计表</t>
  </si>
  <si>
    <t>2020年第1季度</t>
  </si>
  <si>
    <t xml:space="preserve">填表单位： </t>
  </si>
  <si>
    <t xml:space="preserve">填表人： </t>
  </si>
  <si>
    <t xml:space="preserve">负责人： </t>
  </si>
  <si>
    <t xml:space="preserve">报送日期： </t>
  </si>
  <si>
    <t>保障基本情况</t>
  </si>
  <si>
    <t>保障对象分类</t>
  </si>
  <si>
    <t>动态管理情况</t>
  </si>
  <si>
    <t>保障资金情况</t>
  </si>
  <si>
    <t>保障水平</t>
  </si>
  <si>
    <t>本季度末保障户数</t>
  </si>
  <si>
    <t>当地农村人口</t>
  </si>
  <si>
    <t>保障人数占农村人口比例</t>
  </si>
  <si>
    <t>按类别划分</t>
  </si>
  <si>
    <t>按单人保分</t>
  </si>
  <si>
    <t>本季度新增保障对象</t>
  </si>
  <si>
    <t>本季度退出保障对象</t>
  </si>
  <si>
    <t>当年累计新增保障对象</t>
  </si>
  <si>
    <t>当年累计退出保障对象</t>
  </si>
  <si>
    <t>年度预算安排</t>
  </si>
  <si>
    <t>本季度支出保障金</t>
  </si>
  <si>
    <t>当年累计支出保障金</t>
  </si>
  <si>
    <t>年保障标准</t>
  </si>
  <si>
    <t>月保障标准</t>
  </si>
  <si>
    <t>本季度末人均月补助</t>
  </si>
  <si>
    <t>重病患者</t>
  </si>
  <si>
    <t>户</t>
  </si>
  <si>
    <t>万人</t>
  </si>
  <si>
    <t>％</t>
  </si>
  <si>
    <t>人次</t>
  </si>
  <si>
    <t>元/年</t>
  </si>
  <si>
    <t>泰州市
合计</t>
  </si>
  <si>
    <t>农发区</t>
  </si>
  <si>
    <t>2020年1季度临时救助统计表</t>
  </si>
  <si>
    <t>临时救助对象</t>
  </si>
  <si>
    <t>按属地分类</t>
  </si>
  <si>
    <t>按对象分类</t>
  </si>
  <si>
    <t>季度累计支出</t>
  </si>
  <si>
    <t>其中</t>
  </si>
  <si>
    <t>全年累计支出</t>
  </si>
  <si>
    <t>救助水平
（政府救助/总人次）</t>
  </si>
  <si>
    <t>政府救助</t>
  </si>
  <si>
    <t>政府转介
慈善救助</t>
  </si>
  <si>
    <t>本地户籍</t>
  </si>
  <si>
    <t>非本地户籍</t>
  </si>
  <si>
    <t>低保对象</t>
  </si>
  <si>
    <t>特困人员</t>
  </si>
  <si>
    <t>发放救助金</t>
  </si>
  <si>
    <t>实物折价</t>
  </si>
  <si>
    <t>单位</t>
  </si>
  <si>
    <t>总人次</t>
  </si>
  <si>
    <t>元/人次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</si>
</sst>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8" formatCode="0.0000_ "/>
    <numFmt numFmtId="179" formatCode="0_ "/>
    <numFmt numFmtId="180" formatCode="0_);[Red]\(0\)"/>
    <numFmt numFmtId="181" formatCode="0.00_ "/>
    <numFmt numFmtId="182" formatCode="000000"/>
    <numFmt numFmtId="183" formatCode="0.00_);[Red]\(0.00\)"/>
    <numFmt numFmtId="184" formatCode="0.0_);[Red]\(0.0\)"/>
  </numFmts>
  <fonts count="3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仿宋_GB2312"/>
      <charset val="134"/>
    </font>
    <font>
      <sz val="11"/>
      <color indexed="8"/>
      <name val="宋体"/>
      <charset val="134"/>
    </font>
    <font>
      <b/>
      <sz val="18"/>
      <name val="华文中宋"/>
      <charset val="134"/>
    </font>
    <font>
      <b/>
      <sz val="22"/>
      <name val="宋体"/>
      <charset val="134"/>
    </font>
    <font>
      <b/>
      <sz val="22"/>
      <name val="Times New Roman"/>
    </font>
    <font>
      <sz val="22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Times New Roman"/>
    </font>
    <font>
      <b/>
      <sz val="9"/>
      <name val="宋体"/>
      <charset val="134"/>
    </font>
    <font>
      <b/>
      <sz val="12"/>
      <name val="宋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0"/>
      <color indexed="8"/>
      <name val="Arial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20"/>
      <color rgb="FF000000"/>
      <name val="方正小标宋_GBK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8" fillId="0" borderId="0">
      <alignment vertical="top"/>
    </xf>
    <xf numFmtId="0" fontId="12" fillId="0" borderId="0"/>
  </cellStyleXfs>
  <cellXfs count="19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9" fontId="4" fillId="2" borderId="1" xfId="0" applyNumberFormat="1" applyFont="1" applyFill="1" applyBorder="1" applyAlignment="1">
      <alignment horizontal="right" vertical="center" wrapText="1"/>
    </xf>
    <xf numFmtId="17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 wrapText="1"/>
    </xf>
    <xf numFmtId="178" fontId="4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181" fontId="4" fillId="2" borderId="1" xfId="0" applyNumberFormat="1" applyFont="1" applyFill="1" applyBorder="1" applyAlignment="1">
      <alignment horizontal="right" vertical="center" wrapText="1"/>
    </xf>
    <xf numFmtId="181" fontId="4" fillId="2" borderId="1" xfId="0" applyNumberFormat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horizontal="center" vertical="center" wrapText="1"/>
    </xf>
    <xf numFmtId="179" fontId="4" fillId="2" borderId="1" xfId="7" applyNumberFormat="1" applyFont="1" applyFill="1" applyBorder="1" applyAlignment="1">
      <alignment horizontal="center" vertical="center" wrapText="1"/>
    </xf>
    <xf numFmtId="178" fontId="4" fillId="2" borderId="1" xfId="3" applyNumberFormat="1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179" fontId="4" fillId="2" borderId="1" xfId="6" applyNumberFormat="1" applyFont="1" applyFill="1" applyBorder="1" applyAlignment="1">
      <alignment horizontal="center" vertical="center" wrapText="1"/>
    </xf>
    <xf numFmtId="179" fontId="4" fillId="2" borderId="1" xfId="5" applyNumberFormat="1" applyFont="1" applyFill="1" applyBorder="1" applyAlignment="1">
      <alignment horizontal="center" vertical="center" wrapText="1"/>
    </xf>
    <xf numFmtId="178" fontId="4" fillId="2" borderId="1" xfId="5" applyNumberFormat="1" applyFont="1" applyFill="1" applyBorder="1" applyAlignment="1">
      <alignment horizontal="center" vertical="center" wrapText="1"/>
    </xf>
    <xf numFmtId="0" fontId="4" fillId="2" borderId="1" xfId="6" applyNumberFormat="1" applyFont="1" applyFill="1" applyBorder="1" applyAlignment="1">
      <alignment horizontal="center" vertical="center" wrapText="1"/>
    </xf>
    <xf numFmtId="179" fontId="4" fillId="2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81" fontId="4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79" fontId="14" fillId="2" borderId="1" xfId="2" applyNumberFormat="1" applyFont="1" applyFill="1" applyBorder="1" applyAlignment="1">
      <alignment horizontal="center" vertical="center"/>
    </xf>
    <xf numFmtId="183" fontId="9" fillId="0" borderId="0" xfId="0" applyNumberFormat="1" applyFont="1" applyFill="1" applyBorder="1" applyAlignment="1">
      <alignment horizontal="left" vertical="center" wrapText="1"/>
    </xf>
    <xf numFmtId="180" fontId="9" fillId="0" borderId="1" xfId="0" applyNumberFormat="1" applyFont="1" applyFill="1" applyBorder="1" applyAlignment="1">
      <alignment horizontal="center" vertical="center" wrapText="1"/>
    </xf>
    <xf numFmtId="179" fontId="4" fillId="2" borderId="12" xfId="1" applyNumberFormat="1" applyFont="1" applyFill="1" applyBorder="1" applyAlignment="1">
      <alignment horizontal="center" vertical="center" wrapText="1"/>
    </xf>
    <xf numFmtId="180" fontId="4" fillId="2" borderId="1" xfId="0" applyNumberFormat="1" applyFont="1" applyFill="1" applyBorder="1" applyAlignment="1">
      <alignment horizontal="center" vertical="center" wrapText="1"/>
    </xf>
    <xf numFmtId="183" fontId="4" fillId="2" borderId="1" xfId="0" applyNumberFormat="1" applyFont="1" applyFill="1" applyBorder="1" applyAlignment="1">
      <alignment horizontal="center" vertical="center" wrapText="1"/>
    </xf>
    <xf numFmtId="178" fontId="4" fillId="2" borderId="1" xfId="6" applyNumberFormat="1" applyFont="1" applyFill="1" applyBorder="1" applyAlignment="1">
      <alignment horizontal="center" vertical="center" wrapText="1"/>
    </xf>
    <xf numFmtId="181" fontId="4" fillId="2" borderId="1" xfId="1" applyNumberFormat="1" applyFont="1" applyFill="1" applyBorder="1" applyAlignment="1">
      <alignment horizontal="center" vertical="center" wrapText="1"/>
    </xf>
    <xf numFmtId="178" fontId="4" fillId="2" borderId="1" xfId="1" applyNumberFormat="1" applyFont="1" applyFill="1" applyBorder="1" applyAlignment="1">
      <alignment horizontal="center" vertical="center" wrapText="1"/>
    </xf>
    <xf numFmtId="180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9" fontId="5" fillId="2" borderId="1" xfId="0" applyNumberFormat="1" applyFont="1" applyFill="1" applyBorder="1" applyAlignment="1">
      <alignment horizontal="right" vertical="center" wrapText="1"/>
    </xf>
    <xf numFmtId="181" fontId="5" fillId="2" borderId="1" xfId="0" applyNumberFormat="1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80" fontId="5" fillId="2" borderId="1" xfId="0" applyNumberFormat="1" applyFont="1" applyFill="1" applyBorder="1" applyAlignment="1">
      <alignment horizontal="right" vertical="center" wrapText="1"/>
    </xf>
    <xf numFmtId="179" fontId="5" fillId="2" borderId="1" xfId="0" applyNumberFormat="1" applyFont="1" applyFill="1" applyBorder="1" applyAlignment="1">
      <alignment horizontal="right" vertical="center"/>
    </xf>
    <xf numFmtId="179" fontId="5" fillId="2" borderId="1" xfId="4" applyNumberFormat="1" applyFont="1" applyFill="1" applyBorder="1" applyAlignment="1">
      <alignment horizontal="right" vertical="center"/>
    </xf>
    <xf numFmtId="179" fontId="20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right" vertical="center" wrapText="1"/>
    </xf>
    <xf numFmtId="183" fontId="5" fillId="2" borderId="1" xfId="0" applyNumberFormat="1" applyFont="1" applyFill="1" applyBorder="1" applyAlignment="1">
      <alignment horizontal="right" vertical="center" wrapText="1"/>
    </xf>
    <xf numFmtId="178" fontId="5" fillId="2" borderId="1" xfId="0" applyNumberFormat="1" applyFont="1" applyFill="1" applyBorder="1" applyAlignment="1">
      <alignment horizontal="right" vertical="center"/>
    </xf>
    <xf numFmtId="178" fontId="20" fillId="2" borderId="1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181" fontId="5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/>
    </xf>
    <xf numFmtId="184" fontId="5" fillId="2" borderId="1" xfId="0" applyNumberFormat="1" applyFont="1" applyFill="1" applyBorder="1" applyAlignment="1">
      <alignment horizontal="right" vertical="center" wrapText="1"/>
    </xf>
    <xf numFmtId="178" fontId="5" fillId="2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right" vertical="center"/>
    </xf>
    <xf numFmtId="179" fontId="20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8" fillId="0" borderId="0" xfId="0" applyFont="1" applyFill="1" applyBorder="1" applyAlignment="1"/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/>
    </xf>
    <xf numFmtId="178" fontId="5" fillId="2" borderId="1" xfId="0" applyNumberFormat="1" applyFont="1" applyFill="1" applyBorder="1" applyAlignment="1">
      <alignment horizontal="right" vertical="center"/>
    </xf>
    <xf numFmtId="178" fontId="20" fillId="2" borderId="1" xfId="0" applyNumberFormat="1" applyFont="1" applyFill="1" applyBorder="1" applyAlignment="1">
      <alignment horizontal="right" vertical="center"/>
    </xf>
    <xf numFmtId="0" fontId="24" fillId="0" borderId="7" xfId="0" applyFont="1" applyFill="1" applyBorder="1" applyAlignment="1">
      <alignment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right" vertical="center"/>
    </xf>
    <xf numFmtId="179" fontId="30" fillId="2" borderId="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9" fontId="31" fillId="0" borderId="1" xfId="0" applyNumberFormat="1" applyFont="1" applyFill="1" applyBorder="1" applyAlignment="1">
      <alignment horizontal="center" vertical="center"/>
    </xf>
    <xf numFmtId="179" fontId="32" fillId="0" borderId="1" xfId="0" applyNumberFormat="1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178" fontId="31" fillId="0" borderId="1" xfId="0" applyNumberFormat="1" applyFont="1" applyFill="1" applyBorder="1" applyAlignment="1">
      <alignment horizontal="center" vertical="center"/>
    </xf>
    <xf numFmtId="178" fontId="32" fillId="0" borderId="1" xfId="0" applyNumberFormat="1" applyFont="1" applyFill="1" applyBorder="1" applyAlignment="1">
      <alignment horizontal="center" vertical="center"/>
    </xf>
    <xf numFmtId="181" fontId="32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178" fontId="33" fillId="0" borderId="1" xfId="0" applyNumberFormat="1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180" fontId="25" fillId="0" borderId="11" xfId="0" applyNumberFormat="1" applyFont="1" applyFill="1" applyBorder="1" applyAlignment="1">
      <alignment horizontal="center" vertical="center" wrapText="1"/>
    </xf>
    <xf numFmtId="180" fontId="25" fillId="0" borderId="1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82" fontId="9" fillId="0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80" fontId="9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180" fontId="9" fillId="0" borderId="11" xfId="0" applyNumberFormat="1" applyFont="1" applyFill="1" applyBorder="1" applyAlignment="1">
      <alignment horizontal="center" vertical="center" wrapText="1"/>
    </xf>
    <xf numFmtId="180" fontId="9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0" fontId="2" fillId="0" borderId="1" xfId="0" quotePrefix="1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8">
    <cellStyle name="常规" xfId="0" builtinId="0"/>
    <cellStyle name="常规 20 2" xfId="2"/>
    <cellStyle name="常规 23" xfId="4"/>
    <cellStyle name="常规 24" xfId="7"/>
    <cellStyle name="常规_08年低保(农村)报表" xfId="3"/>
    <cellStyle name="常规_Sheet1" xfId="6"/>
    <cellStyle name="常规_南京市08年报表省厅农村报表1" xfId="1"/>
    <cellStyle name="常规_上报市局农（08年1-12月）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M26"/>
  <sheetViews>
    <sheetView tabSelected="1" workbookViewId="0">
      <selection activeCell="U33" sqref="U33"/>
    </sheetView>
  </sheetViews>
  <sheetFormatPr defaultColWidth="9" defaultRowHeight="13.5"/>
  <cols>
    <col min="1" max="1" width="12.375" customWidth="1"/>
    <col min="3" max="3" width="10.125" customWidth="1"/>
    <col min="6" max="6" width="10.125" customWidth="1"/>
    <col min="11" max="11" width="9.875" customWidth="1"/>
    <col min="14" max="14" width="10.25" customWidth="1"/>
    <col min="16" max="16" width="9.375"/>
    <col min="18" max="18" width="15" customWidth="1"/>
    <col min="34" max="34" width="10.375"/>
  </cols>
  <sheetData>
    <row r="3" spans="1:39" ht="27">
      <c r="A3" s="108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86"/>
    </row>
    <row r="4" spans="1:39" ht="14.25">
      <c r="A4" s="125" t="s">
        <v>1</v>
      </c>
      <c r="B4" s="115" t="s">
        <v>2</v>
      </c>
      <c r="C4" s="109" t="s">
        <v>3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1"/>
      <c r="U4" s="130" t="s">
        <v>4</v>
      </c>
      <c r="V4" s="110" t="s">
        <v>5</v>
      </c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1"/>
      <c r="AM4" s="86"/>
    </row>
    <row r="5" spans="1:39" ht="25.5">
      <c r="A5" s="126"/>
      <c r="B5" s="127"/>
      <c r="C5" s="126" t="s">
        <v>6</v>
      </c>
      <c r="D5" s="112" t="s">
        <v>7</v>
      </c>
      <c r="E5" s="113"/>
      <c r="F5" s="113"/>
      <c r="G5" s="114" t="s">
        <v>8</v>
      </c>
      <c r="H5" s="114"/>
      <c r="I5" s="114"/>
      <c r="J5" s="112"/>
      <c r="K5" s="114" t="s">
        <v>9</v>
      </c>
      <c r="L5" s="114"/>
      <c r="M5" s="112"/>
      <c r="N5" s="115" t="s">
        <v>10</v>
      </c>
      <c r="O5" s="115"/>
      <c r="P5" s="115"/>
      <c r="Q5" s="115" t="s">
        <v>11</v>
      </c>
      <c r="R5" s="115"/>
      <c r="S5" s="115"/>
      <c r="T5" s="115"/>
      <c r="U5" s="131"/>
      <c r="V5" s="116" t="s">
        <v>7</v>
      </c>
      <c r="W5" s="117"/>
      <c r="X5" s="118"/>
      <c r="Y5" s="119" t="s">
        <v>8</v>
      </c>
      <c r="Z5" s="119"/>
      <c r="AA5" s="119"/>
      <c r="AB5" s="120"/>
      <c r="AC5" s="119" t="s">
        <v>9</v>
      </c>
      <c r="AD5" s="119"/>
      <c r="AE5" s="120"/>
      <c r="AF5" s="119" t="s">
        <v>10</v>
      </c>
      <c r="AG5" s="119"/>
      <c r="AH5" s="119"/>
      <c r="AI5" s="121" t="s">
        <v>11</v>
      </c>
      <c r="AJ5" s="121"/>
      <c r="AK5" s="121"/>
      <c r="AL5" s="121"/>
      <c r="AM5" s="86"/>
    </row>
    <row r="6" spans="1:39">
      <c r="A6" s="126"/>
      <c r="B6" s="127"/>
      <c r="C6" s="126"/>
      <c r="D6" s="112" t="s">
        <v>12</v>
      </c>
      <c r="E6" s="115" t="s">
        <v>13</v>
      </c>
      <c r="F6" s="115" t="s">
        <v>14</v>
      </c>
      <c r="G6" s="115" t="s">
        <v>15</v>
      </c>
      <c r="H6" s="115" t="s">
        <v>16</v>
      </c>
      <c r="I6" s="115" t="s">
        <v>17</v>
      </c>
      <c r="J6" s="115" t="s">
        <v>18</v>
      </c>
      <c r="K6" s="115" t="s">
        <v>19</v>
      </c>
      <c r="L6" s="115" t="s">
        <v>20</v>
      </c>
      <c r="M6" s="115" t="s">
        <v>21</v>
      </c>
      <c r="N6" s="125" t="s">
        <v>22</v>
      </c>
      <c r="O6" s="125" t="s">
        <v>23</v>
      </c>
      <c r="P6" s="125" t="s">
        <v>24</v>
      </c>
      <c r="Q6" s="128" t="s">
        <v>25</v>
      </c>
      <c r="R6" s="122" t="s">
        <v>26</v>
      </c>
      <c r="S6" s="123"/>
      <c r="T6" s="124"/>
      <c r="U6" s="131"/>
      <c r="V6" s="115" t="s">
        <v>12</v>
      </c>
      <c r="W6" s="115" t="s">
        <v>13</v>
      </c>
      <c r="X6" s="115" t="s">
        <v>14</v>
      </c>
      <c r="Y6" s="115" t="s">
        <v>15</v>
      </c>
      <c r="Z6" s="115" t="s">
        <v>16</v>
      </c>
      <c r="AA6" s="115" t="s">
        <v>17</v>
      </c>
      <c r="AB6" s="115" t="s">
        <v>18</v>
      </c>
      <c r="AC6" s="115" t="s">
        <v>19</v>
      </c>
      <c r="AD6" s="115" t="s">
        <v>20</v>
      </c>
      <c r="AE6" s="115" t="s">
        <v>21</v>
      </c>
      <c r="AF6" s="115" t="s">
        <v>22</v>
      </c>
      <c r="AG6" s="115" t="s">
        <v>23</v>
      </c>
      <c r="AH6" s="115" t="s">
        <v>24</v>
      </c>
      <c r="AI6" s="128" t="s">
        <v>25</v>
      </c>
      <c r="AJ6" s="122" t="s">
        <v>26</v>
      </c>
      <c r="AK6" s="123"/>
      <c r="AL6" s="124"/>
      <c r="AM6" s="86"/>
    </row>
    <row r="7" spans="1:39">
      <c r="A7" s="126"/>
      <c r="B7" s="127"/>
      <c r="C7" s="121"/>
      <c r="D7" s="112"/>
      <c r="E7" s="115"/>
      <c r="F7" s="115"/>
      <c r="G7" s="115"/>
      <c r="H7" s="115"/>
      <c r="I7" s="115"/>
      <c r="J7" s="115"/>
      <c r="K7" s="115"/>
      <c r="L7" s="115"/>
      <c r="M7" s="115"/>
      <c r="N7" s="121"/>
      <c r="O7" s="121"/>
      <c r="P7" s="121"/>
      <c r="Q7" s="129"/>
      <c r="R7" s="3" t="s">
        <v>27</v>
      </c>
      <c r="S7" s="3" t="s">
        <v>28</v>
      </c>
      <c r="T7" s="3" t="s">
        <v>29</v>
      </c>
      <c r="U7" s="116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29"/>
      <c r="AJ7" s="3" t="s">
        <v>27</v>
      </c>
      <c r="AK7" s="3" t="s">
        <v>28</v>
      </c>
      <c r="AL7" s="3" t="s">
        <v>29</v>
      </c>
      <c r="AM7" s="86"/>
    </row>
    <row r="8" spans="1:39">
      <c r="A8" s="121"/>
      <c r="B8" s="79" t="s">
        <v>30</v>
      </c>
      <c r="C8" s="80" t="s">
        <v>30</v>
      </c>
      <c r="D8" s="80" t="s">
        <v>30</v>
      </c>
      <c r="E8" s="80" t="s">
        <v>30</v>
      </c>
      <c r="F8" s="80" t="s">
        <v>30</v>
      </c>
      <c r="G8" s="79" t="s">
        <v>30</v>
      </c>
      <c r="H8" s="79" t="s">
        <v>30</v>
      </c>
      <c r="I8" s="79" t="s">
        <v>30</v>
      </c>
      <c r="J8" s="79" t="s">
        <v>30</v>
      </c>
      <c r="K8" s="79" t="s">
        <v>30</v>
      </c>
      <c r="L8" s="79" t="s">
        <v>30</v>
      </c>
      <c r="M8" s="79" t="s">
        <v>30</v>
      </c>
      <c r="N8" s="79" t="s">
        <v>30</v>
      </c>
      <c r="O8" s="79" t="s">
        <v>30</v>
      </c>
      <c r="P8" s="79" t="s">
        <v>31</v>
      </c>
      <c r="Q8" s="93" t="s">
        <v>32</v>
      </c>
      <c r="R8" s="93" t="s">
        <v>32</v>
      </c>
      <c r="S8" s="93" t="s">
        <v>32</v>
      </c>
      <c r="T8" s="93" t="s">
        <v>32</v>
      </c>
      <c r="U8" s="80" t="s">
        <v>30</v>
      </c>
      <c r="V8" s="80" t="s">
        <v>30</v>
      </c>
      <c r="W8" s="80" t="s">
        <v>30</v>
      </c>
      <c r="X8" s="80" t="s">
        <v>30</v>
      </c>
      <c r="Y8" s="79" t="s">
        <v>30</v>
      </c>
      <c r="Z8" s="79" t="s">
        <v>30</v>
      </c>
      <c r="AA8" s="79" t="s">
        <v>30</v>
      </c>
      <c r="AB8" s="79" t="s">
        <v>30</v>
      </c>
      <c r="AC8" s="79" t="s">
        <v>30</v>
      </c>
      <c r="AD8" s="79" t="s">
        <v>30</v>
      </c>
      <c r="AE8" s="79" t="s">
        <v>30</v>
      </c>
      <c r="AF8" s="79" t="s">
        <v>30</v>
      </c>
      <c r="AG8" s="79" t="s">
        <v>30</v>
      </c>
      <c r="AH8" s="79" t="s">
        <v>31</v>
      </c>
      <c r="AI8" s="93" t="s">
        <v>32</v>
      </c>
      <c r="AJ8" s="93" t="s">
        <v>32</v>
      </c>
      <c r="AK8" s="93" t="s">
        <v>32</v>
      </c>
      <c r="AL8" s="93" t="s">
        <v>32</v>
      </c>
      <c r="AM8" s="86"/>
    </row>
    <row r="9" spans="1:39" s="96" customFormat="1">
      <c r="A9" s="97" t="s">
        <v>33</v>
      </c>
      <c r="B9" s="98">
        <v>33</v>
      </c>
      <c r="C9" s="98">
        <v>28</v>
      </c>
      <c r="D9" s="98">
        <v>17</v>
      </c>
      <c r="E9" s="98">
        <v>6</v>
      </c>
      <c r="F9" s="98">
        <v>5</v>
      </c>
      <c r="G9" s="98">
        <v>0</v>
      </c>
      <c r="H9" s="98">
        <v>0</v>
      </c>
      <c r="I9" s="98">
        <v>18</v>
      </c>
      <c r="J9" s="98">
        <v>10</v>
      </c>
      <c r="K9" s="98">
        <v>6</v>
      </c>
      <c r="L9" s="98">
        <v>2</v>
      </c>
      <c r="M9" s="98">
        <v>0</v>
      </c>
      <c r="N9" s="98">
        <v>0</v>
      </c>
      <c r="O9" s="98">
        <v>0</v>
      </c>
      <c r="P9" s="102">
        <v>14.2</v>
      </c>
      <c r="Q9" s="98">
        <v>1691</v>
      </c>
      <c r="R9" s="98"/>
      <c r="S9" s="98"/>
      <c r="T9" s="98"/>
      <c r="U9" s="98">
        <v>5</v>
      </c>
      <c r="V9" s="98">
        <v>5</v>
      </c>
      <c r="W9" s="98">
        <v>0</v>
      </c>
      <c r="X9" s="98">
        <v>0</v>
      </c>
      <c r="Y9" s="98">
        <v>0</v>
      </c>
      <c r="Z9" s="98">
        <v>0</v>
      </c>
      <c r="AA9" s="98">
        <v>4</v>
      </c>
      <c r="AB9" s="98">
        <v>1</v>
      </c>
      <c r="AC9" s="98">
        <v>1</v>
      </c>
      <c r="AD9" s="98">
        <v>0</v>
      </c>
      <c r="AE9" s="98">
        <v>0</v>
      </c>
      <c r="AF9" s="98">
        <v>0</v>
      </c>
      <c r="AG9" s="98">
        <v>0</v>
      </c>
      <c r="AH9" s="102">
        <v>2.54</v>
      </c>
      <c r="AI9" s="98">
        <v>1691</v>
      </c>
      <c r="AJ9" s="98"/>
      <c r="AK9" s="98"/>
      <c r="AL9" s="98"/>
      <c r="AM9" s="106"/>
    </row>
    <row r="10" spans="1:39" s="96" customFormat="1">
      <c r="A10" s="97" t="s">
        <v>34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3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103"/>
      <c r="AI10" s="99"/>
      <c r="AJ10" s="99"/>
      <c r="AK10" s="99"/>
      <c r="AL10" s="99"/>
      <c r="AM10" s="106"/>
    </row>
    <row r="11" spans="1:39" s="96" customFormat="1">
      <c r="A11" s="97" t="s">
        <v>35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3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3"/>
      <c r="AI11" s="99"/>
      <c r="AJ11" s="99"/>
      <c r="AK11" s="99"/>
      <c r="AL11" s="99"/>
      <c r="AM11" s="106"/>
    </row>
    <row r="12" spans="1:39" s="96" customFormat="1">
      <c r="A12" s="97" t="s">
        <v>36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103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3"/>
      <c r="AI12" s="99"/>
      <c r="AJ12" s="99"/>
      <c r="AK12" s="99"/>
      <c r="AL12" s="99"/>
      <c r="AM12" s="106"/>
    </row>
    <row r="13" spans="1:39" s="96" customFormat="1">
      <c r="A13" s="97" t="s">
        <v>37</v>
      </c>
      <c r="B13" s="99">
        <v>20</v>
      </c>
      <c r="C13" s="99">
        <v>8</v>
      </c>
      <c r="D13" s="99">
        <v>3</v>
      </c>
      <c r="E13" s="99">
        <v>4</v>
      </c>
      <c r="F13" s="99">
        <v>1</v>
      </c>
      <c r="G13" s="99">
        <v>0</v>
      </c>
      <c r="H13" s="99">
        <v>1</v>
      </c>
      <c r="I13" s="99">
        <v>4</v>
      </c>
      <c r="J13" s="99">
        <v>3</v>
      </c>
      <c r="K13" s="99">
        <v>4</v>
      </c>
      <c r="L13" s="99">
        <v>1</v>
      </c>
      <c r="M13" s="99">
        <v>2</v>
      </c>
      <c r="N13" s="99"/>
      <c r="O13" s="99"/>
      <c r="P13" s="104">
        <v>3.53</v>
      </c>
      <c r="Q13" s="99">
        <v>1636.42</v>
      </c>
      <c r="R13" s="99">
        <v>1636.42</v>
      </c>
      <c r="S13" s="99">
        <v>1636.42</v>
      </c>
      <c r="T13" s="99">
        <v>1636.42</v>
      </c>
      <c r="U13" s="99">
        <v>12</v>
      </c>
      <c r="V13" s="99">
        <v>0</v>
      </c>
      <c r="W13" s="99">
        <v>9</v>
      </c>
      <c r="X13" s="99">
        <v>3</v>
      </c>
      <c r="Y13" s="99">
        <v>0</v>
      </c>
      <c r="Z13" s="99">
        <v>3</v>
      </c>
      <c r="AA13" s="99">
        <v>2</v>
      </c>
      <c r="AB13" s="99">
        <v>7</v>
      </c>
      <c r="AC13" s="99">
        <v>3</v>
      </c>
      <c r="AD13" s="99">
        <v>6</v>
      </c>
      <c r="AE13" s="99">
        <v>5</v>
      </c>
      <c r="AF13" s="99"/>
      <c r="AG13" s="99">
        <v>1</v>
      </c>
      <c r="AH13" s="103">
        <v>6.22</v>
      </c>
      <c r="AI13" s="99">
        <v>1636.42</v>
      </c>
      <c r="AJ13" s="99">
        <v>1636</v>
      </c>
      <c r="AK13" s="99">
        <v>1636</v>
      </c>
      <c r="AL13" s="99">
        <v>1636</v>
      </c>
      <c r="AM13" s="106"/>
    </row>
    <row r="14" spans="1:39" s="96" customFormat="1">
      <c r="A14" s="97" t="s">
        <v>38</v>
      </c>
      <c r="B14" s="100">
        <v>22</v>
      </c>
      <c r="C14" s="101"/>
      <c r="D14" s="101"/>
      <c r="E14" s="101"/>
      <c r="F14" s="101"/>
      <c r="G14" s="101"/>
      <c r="H14" s="101"/>
      <c r="I14" s="101"/>
      <c r="J14" s="101"/>
      <c r="K14" s="100"/>
      <c r="L14" s="101"/>
      <c r="M14" s="101"/>
      <c r="N14" s="101"/>
      <c r="O14" s="101"/>
      <c r="P14" s="101"/>
      <c r="Q14" s="100">
        <v>1754</v>
      </c>
      <c r="R14" s="101"/>
      <c r="S14" s="101"/>
      <c r="T14" s="101"/>
      <c r="U14" s="100">
        <v>22</v>
      </c>
      <c r="V14" s="100">
        <v>20</v>
      </c>
      <c r="W14" s="100">
        <v>2</v>
      </c>
      <c r="X14" s="100">
        <v>0</v>
      </c>
      <c r="Y14" s="100">
        <v>0</v>
      </c>
      <c r="Z14" s="100">
        <v>0</v>
      </c>
      <c r="AA14" s="100">
        <v>0</v>
      </c>
      <c r="AB14" s="100">
        <v>21</v>
      </c>
      <c r="AC14" s="100">
        <v>1</v>
      </c>
      <c r="AD14" s="100">
        <v>0</v>
      </c>
      <c r="AE14" s="100">
        <f ca="1">SUM(AE15:AE28)</f>
        <v>0</v>
      </c>
      <c r="AF14" s="105">
        <v>1</v>
      </c>
      <c r="AG14" s="105">
        <v>1</v>
      </c>
      <c r="AH14" s="107">
        <v>11.5764</v>
      </c>
      <c r="AI14" s="105">
        <v>1754</v>
      </c>
      <c r="AJ14" s="101"/>
      <c r="AK14" s="101"/>
      <c r="AL14" s="101"/>
      <c r="AM14" s="106"/>
    </row>
    <row r="15" spans="1:39" s="96" customFormat="1">
      <c r="A15" s="97" t="s">
        <v>39</v>
      </c>
      <c r="B15" s="99">
        <v>63</v>
      </c>
      <c r="C15" s="99">
        <v>13</v>
      </c>
      <c r="D15" s="99">
        <v>6</v>
      </c>
      <c r="E15" s="99">
        <v>7</v>
      </c>
      <c r="F15" s="99"/>
      <c r="G15" s="99"/>
      <c r="H15" s="99">
        <v>1</v>
      </c>
      <c r="I15" s="99">
        <v>12</v>
      </c>
      <c r="J15" s="99"/>
      <c r="K15" s="99">
        <v>2</v>
      </c>
      <c r="L15" s="99"/>
      <c r="M15" s="99"/>
      <c r="N15" s="99">
        <v>2</v>
      </c>
      <c r="O15" s="99">
        <v>22</v>
      </c>
      <c r="P15" s="103">
        <v>16.850000000000001</v>
      </c>
      <c r="Q15" s="99">
        <v>2080</v>
      </c>
      <c r="R15" s="99"/>
      <c r="S15" s="99"/>
      <c r="T15" s="99"/>
      <c r="U15" s="99">
        <v>50</v>
      </c>
      <c r="V15" s="99">
        <v>50</v>
      </c>
      <c r="W15" s="99"/>
      <c r="X15" s="99"/>
      <c r="Y15" s="99"/>
      <c r="Z15" s="99">
        <v>1</v>
      </c>
      <c r="AA15" s="99">
        <v>37</v>
      </c>
      <c r="AB15" s="99">
        <v>12</v>
      </c>
      <c r="AC15" s="99">
        <v>20</v>
      </c>
      <c r="AD15" s="99"/>
      <c r="AE15" s="99"/>
      <c r="AF15" s="99"/>
      <c r="AG15" s="99">
        <v>1</v>
      </c>
      <c r="AH15" s="103">
        <v>24.58</v>
      </c>
      <c r="AI15" s="99">
        <v>1617</v>
      </c>
      <c r="AJ15" s="99"/>
      <c r="AK15" s="99"/>
      <c r="AL15" s="99"/>
      <c r="AM15" s="106"/>
    </row>
    <row r="16" spans="1:39" s="96" customFormat="1">
      <c r="A16" s="97" t="s">
        <v>40</v>
      </c>
      <c r="B16" s="98">
        <v>200</v>
      </c>
      <c r="C16" s="98">
        <v>32</v>
      </c>
      <c r="D16" s="98">
        <v>4</v>
      </c>
      <c r="E16" s="98">
        <v>18</v>
      </c>
      <c r="F16" s="98">
        <v>10</v>
      </c>
      <c r="G16" s="98"/>
      <c r="H16" s="98"/>
      <c r="I16" s="98">
        <v>23</v>
      </c>
      <c r="J16" s="98">
        <v>9</v>
      </c>
      <c r="K16" s="98">
        <v>5</v>
      </c>
      <c r="L16" s="98"/>
      <c r="M16" s="98"/>
      <c r="N16" s="98">
        <v>1</v>
      </c>
      <c r="O16" s="98">
        <v>2</v>
      </c>
      <c r="P16" s="102">
        <v>13.74</v>
      </c>
      <c r="Q16" s="98">
        <v>1431.25</v>
      </c>
      <c r="R16" s="98"/>
      <c r="S16" s="98"/>
      <c r="T16" s="98"/>
      <c r="U16" s="98">
        <v>168</v>
      </c>
      <c r="V16" s="98">
        <v>122</v>
      </c>
      <c r="W16" s="98">
        <v>43</v>
      </c>
      <c r="X16" s="98">
        <v>3</v>
      </c>
      <c r="Y16" s="98"/>
      <c r="Z16" s="98">
        <v>19</v>
      </c>
      <c r="AA16" s="98">
        <v>122</v>
      </c>
      <c r="AB16" s="98">
        <v>27</v>
      </c>
      <c r="AC16" s="98">
        <v>21</v>
      </c>
      <c r="AD16" s="98">
        <v>38</v>
      </c>
      <c r="AE16" s="98"/>
      <c r="AF16" s="98">
        <v>12</v>
      </c>
      <c r="AG16" s="98">
        <v>4</v>
      </c>
      <c r="AH16" s="102">
        <v>71.645624999999995</v>
      </c>
      <c r="AI16" s="98">
        <v>1431.25</v>
      </c>
      <c r="AJ16" s="98"/>
      <c r="AK16" s="98"/>
      <c r="AL16" s="98"/>
      <c r="AM16" s="106"/>
    </row>
    <row r="17" spans="1:39" s="96" customFormat="1">
      <c r="A17" s="97" t="s">
        <v>41</v>
      </c>
      <c r="B17" s="99">
        <f>SUM(B9:B16)</f>
        <v>338</v>
      </c>
      <c r="C17" s="99">
        <f t="shared" ref="C17:P17" si="0">SUM(C9:C16)</f>
        <v>81</v>
      </c>
      <c r="D17" s="99">
        <f t="shared" si="0"/>
        <v>30</v>
      </c>
      <c r="E17" s="99">
        <f t="shared" si="0"/>
        <v>35</v>
      </c>
      <c r="F17" s="99">
        <f t="shared" si="0"/>
        <v>16</v>
      </c>
      <c r="G17" s="99">
        <f t="shared" si="0"/>
        <v>0</v>
      </c>
      <c r="H17" s="99">
        <f t="shared" si="0"/>
        <v>2</v>
      </c>
      <c r="I17" s="99">
        <f t="shared" si="0"/>
        <v>57</v>
      </c>
      <c r="J17" s="99">
        <f t="shared" si="0"/>
        <v>22</v>
      </c>
      <c r="K17" s="99">
        <f t="shared" si="0"/>
        <v>17</v>
      </c>
      <c r="L17" s="99">
        <f t="shared" si="0"/>
        <v>3</v>
      </c>
      <c r="M17" s="99">
        <f t="shared" si="0"/>
        <v>2</v>
      </c>
      <c r="N17" s="99">
        <f t="shared" si="0"/>
        <v>3</v>
      </c>
      <c r="O17" s="99">
        <f t="shared" si="0"/>
        <v>24</v>
      </c>
      <c r="P17" s="103">
        <f t="shared" si="0"/>
        <v>48.32</v>
      </c>
      <c r="Q17" s="99"/>
      <c r="R17" s="99"/>
      <c r="S17" s="99"/>
      <c r="T17" s="99"/>
      <c r="U17" s="99">
        <f>SUM(U9:U16)</f>
        <v>257</v>
      </c>
      <c r="V17" s="99">
        <f t="shared" ref="V17:AH17" si="1">SUM(V9:V16)</f>
        <v>197</v>
      </c>
      <c r="W17" s="99">
        <f t="shared" si="1"/>
        <v>54</v>
      </c>
      <c r="X17" s="99">
        <f t="shared" si="1"/>
        <v>6</v>
      </c>
      <c r="Y17" s="99">
        <f t="shared" si="1"/>
        <v>0</v>
      </c>
      <c r="Z17" s="99">
        <f t="shared" si="1"/>
        <v>23</v>
      </c>
      <c r="AA17" s="99">
        <f t="shared" si="1"/>
        <v>165</v>
      </c>
      <c r="AB17" s="99">
        <f t="shared" si="1"/>
        <v>68</v>
      </c>
      <c r="AC17" s="99">
        <f t="shared" si="1"/>
        <v>46</v>
      </c>
      <c r="AD17" s="99">
        <f t="shared" si="1"/>
        <v>44</v>
      </c>
      <c r="AE17" s="99">
        <f t="shared" ca="1" si="1"/>
        <v>0</v>
      </c>
      <c r="AF17" s="99">
        <f t="shared" si="1"/>
        <v>13</v>
      </c>
      <c r="AG17" s="99">
        <f t="shared" si="1"/>
        <v>7</v>
      </c>
      <c r="AH17" s="103">
        <f t="shared" si="1"/>
        <v>116.56202499999999</v>
      </c>
      <c r="AI17" s="99"/>
      <c r="AJ17" s="99"/>
      <c r="AK17" s="99"/>
      <c r="AL17" s="99"/>
    </row>
    <row r="18" spans="1:39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</row>
    <row r="19" spans="1:39">
      <c r="A19" s="86"/>
      <c r="B19" s="87" t="s">
        <v>42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7" t="s">
        <v>42</v>
      </c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</row>
    <row r="20" spans="1:39">
      <c r="A20" s="86"/>
      <c r="B20" s="88" t="s">
        <v>43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 t="s">
        <v>43</v>
      </c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</row>
    <row r="21" spans="1:39">
      <c r="A21" s="86"/>
      <c r="B21" s="89" t="s">
        <v>44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 t="s">
        <v>44</v>
      </c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</row>
    <row r="22" spans="1:39">
      <c r="A22" s="86"/>
      <c r="B22" s="89" t="s">
        <v>45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 t="s">
        <v>45</v>
      </c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</row>
    <row r="23" spans="1:39">
      <c r="A23" s="86"/>
      <c r="B23" s="89" t="s">
        <v>46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 t="s">
        <v>46</v>
      </c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</row>
    <row r="24" spans="1:39">
      <c r="A24" s="86"/>
      <c r="B24" s="89" t="s">
        <v>47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 t="s">
        <v>47</v>
      </c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</row>
    <row r="25" spans="1:39">
      <c r="A25" s="86"/>
      <c r="B25" s="89" t="s">
        <v>48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 t="s">
        <v>48</v>
      </c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</row>
    <row r="26" spans="1:39">
      <c r="A26" s="86"/>
      <c r="B26" s="89" t="s">
        <v>49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 t="s">
        <v>49</v>
      </c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</row>
  </sheetData>
  <mergeCells count="47">
    <mergeCell ref="AG6:AG7"/>
    <mergeCell ref="AH6:AH7"/>
    <mergeCell ref="AI6:AI7"/>
    <mergeCell ref="AB6:AB7"/>
    <mergeCell ref="AC6:AC7"/>
    <mergeCell ref="AD6:AD7"/>
    <mergeCell ref="AE6:AE7"/>
    <mergeCell ref="AF6:AF7"/>
    <mergeCell ref="W6:W7"/>
    <mergeCell ref="X6:X7"/>
    <mergeCell ref="Y6:Y7"/>
    <mergeCell ref="Z6:Z7"/>
    <mergeCell ref="AA6:AA7"/>
    <mergeCell ref="O6:O7"/>
    <mergeCell ref="P6:P7"/>
    <mergeCell ref="Q6:Q7"/>
    <mergeCell ref="U4:U7"/>
    <mergeCell ref="V6:V7"/>
    <mergeCell ref="R6:T6"/>
    <mergeCell ref="AJ6:AL6"/>
    <mergeCell ref="A4:A8"/>
    <mergeCell ref="B4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A3:T3"/>
    <mergeCell ref="C4:T4"/>
    <mergeCell ref="V4:AL4"/>
    <mergeCell ref="D5:F5"/>
    <mergeCell ref="G5:J5"/>
    <mergeCell ref="K5:M5"/>
    <mergeCell ref="N5:P5"/>
    <mergeCell ref="Q5:T5"/>
    <mergeCell ref="V5:X5"/>
    <mergeCell ref="Y5:AB5"/>
    <mergeCell ref="AC5:AE5"/>
    <mergeCell ref="AF5:AH5"/>
    <mergeCell ref="AI5:AL5"/>
  </mergeCells>
  <phoneticPr fontId="3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workbookViewId="0">
      <selection activeCell="R13" sqref="R13"/>
    </sheetView>
  </sheetViews>
  <sheetFormatPr defaultColWidth="9" defaultRowHeight="13.5"/>
  <cols>
    <col min="1" max="1" width="12" customWidth="1"/>
    <col min="16" max="16" width="9.375"/>
    <col min="34" max="34" width="10.375"/>
  </cols>
  <sheetData>
    <row r="1" spans="1:38" ht="27">
      <c r="A1" s="108" t="s">
        <v>50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</row>
    <row r="2" spans="1:38" ht="14.25">
      <c r="A2" s="125" t="s">
        <v>1</v>
      </c>
      <c r="B2" s="115" t="s">
        <v>2</v>
      </c>
      <c r="C2" s="109" t="s">
        <v>3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30" t="s">
        <v>4</v>
      </c>
      <c r="V2" s="110" t="s">
        <v>5</v>
      </c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1"/>
    </row>
    <row r="3" spans="1:38" ht="25.5">
      <c r="A3" s="126"/>
      <c r="B3" s="127"/>
      <c r="C3" s="126" t="s">
        <v>6</v>
      </c>
      <c r="D3" s="112" t="s">
        <v>7</v>
      </c>
      <c r="E3" s="113"/>
      <c r="F3" s="113"/>
      <c r="G3" s="114" t="s">
        <v>8</v>
      </c>
      <c r="H3" s="114"/>
      <c r="I3" s="114"/>
      <c r="J3" s="112"/>
      <c r="K3" s="114" t="s">
        <v>9</v>
      </c>
      <c r="L3" s="114"/>
      <c r="M3" s="112"/>
      <c r="N3" s="115" t="s">
        <v>10</v>
      </c>
      <c r="O3" s="115"/>
      <c r="P3" s="115"/>
      <c r="Q3" s="115" t="s">
        <v>11</v>
      </c>
      <c r="R3" s="115"/>
      <c r="S3" s="115"/>
      <c r="T3" s="115"/>
      <c r="U3" s="131"/>
      <c r="V3" s="116" t="s">
        <v>7</v>
      </c>
      <c r="W3" s="117"/>
      <c r="X3" s="118"/>
      <c r="Y3" s="119" t="s">
        <v>8</v>
      </c>
      <c r="Z3" s="119"/>
      <c r="AA3" s="119"/>
      <c r="AB3" s="120"/>
      <c r="AC3" s="119" t="s">
        <v>9</v>
      </c>
      <c r="AD3" s="119"/>
      <c r="AE3" s="120"/>
      <c r="AF3" s="119" t="s">
        <v>10</v>
      </c>
      <c r="AG3" s="119"/>
      <c r="AH3" s="119"/>
      <c r="AI3" s="121" t="s">
        <v>11</v>
      </c>
      <c r="AJ3" s="121"/>
      <c r="AK3" s="121"/>
      <c r="AL3" s="121"/>
    </row>
    <row r="4" spans="1:38">
      <c r="A4" s="126"/>
      <c r="B4" s="127"/>
      <c r="C4" s="126"/>
      <c r="D4" s="112" t="s">
        <v>12</v>
      </c>
      <c r="E4" s="115" t="s">
        <v>13</v>
      </c>
      <c r="F4" s="115" t="s">
        <v>14</v>
      </c>
      <c r="G4" s="115" t="s">
        <v>15</v>
      </c>
      <c r="H4" s="115" t="s">
        <v>16</v>
      </c>
      <c r="I4" s="115" t="s">
        <v>17</v>
      </c>
      <c r="J4" s="115" t="s">
        <v>18</v>
      </c>
      <c r="K4" s="115" t="s">
        <v>19</v>
      </c>
      <c r="L4" s="115" t="s">
        <v>20</v>
      </c>
      <c r="M4" s="115" t="s">
        <v>21</v>
      </c>
      <c r="N4" s="125" t="s">
        <v>22</v>
      </c>
      <c r="O4" s="125" t="s">
        <v>23</v>
      </c>
      <c r="P4" s="125" t="s">
        <v>24</v>
      </c>
      <c r="Q4" s="128" t="s">
        <v>25</v>
      </c>
      <c r="R4" s="122" t="s">
        <v>26</v>
      </c>
      <c r="S4" s="123"/>
      <c r="T4" s="124"/>
      <c r="U4" s="131"/>
      <c r="V4" s="115" t="s">
        <v>12</v>
      </c>
      <c r="W4" s="115" t="s">
        <v>13</v>
      </c>
      <c r="X4" s="115" t="s">
        <v>14</v>
      </c>
      <c r="Y4" s="115" t="s">
        <v>15</v>
      </c>
      <c r="Z4" s="115" t="s">
        <v>16</v>
      </c>
      <c r="AA4" s="115" t="s">
        <v>17</v>
      </c>
      <c r="AB4" s="115" t="s">
        <v>18</v>
      </c>
      <c r="AC4" s="115" t="s">
        <v>19</v>
      </c>
      <c r="AD4" s="115" t="s">
        <v>20</v>
      </c>
      <c r="AE4" s="115" t="s">
        <v>21</v>
      </c>
      <c r="AF4" s="115" t="s">
        <v>22</v>
      </c>
      <c r="AG4" s="115" t="s">
        <v>23</v>
      </c>
      <c r="AH4" s="115" t="s">
        <v>24</v>
      </c>
      <c r="AI4" s="128" t="s">
        <v>25</v>
      </c>
      <c r="AJ4" s="122" t="s">
        <v>26</v>
      </c>
      <c r="AK4" s="123"/>
      <c r="AL4" s="124"/>
    </row>
    <row r="5" spans="1:38">
      <c r="A5" s="126"/>
      <c r="B5" s="127"/>
      <c r="C5" s="121"/>
      <c r="D5" s="112"/>
      <c r="E5" s="115"/>
      <c r="F5" s="115"/>
      <c r="G5" s="115"/>
      <c r="H5" s="115"/>
      <c r="I5" s="115"/>
      <c r="J5" s="115"/>
      <c r="K5" s="115"/>
      <c r="L5" s="115"/>
      <c r="M5" s="115"/>
      <c r="N5" s="121"/>
      <c r="O5" s="121"/>
      <c r="P5" s="121"/>
      <c r="Q5" s="129"/>
      <c r="R5" s="3" t="s">
        <v>27</v>
      </c>
      <c r="S5" s="3" t="s">
        <v>28</v>
      </c>
      <c r="T5" s="3" t="s">
        <v>29</v>
      </c>
      <c r="U5" s="116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29"/>
      <c r="AJ5" s="3" t="s">
        <v>27</v>
      </c>
      <c r="AK5" s="3" t="s">
        <v>28</v>
      </c>
      <c r="AL5" s="3" t="s">
        <v>29</v>
      </c>
    </row>
    <row r="6" spans="1:38">
      <c r="A6" s="121"/>
      <c r="B6" s="79" t="s">
        <v>30</v>
      </c>
      <c r="C6" s="80" t="s">
        <v>30</v>
      </c>
      <c r="D6" s="80" t="s">
        <v>30</v>
      </c>
      <c r="E6" s="80" t="s">
        <v>30</v>
      </c>
      <c r="F6" s="80" t="s">
        <v>30</v>
      </c>
      <c r="G6" s="79" t="s">
        <v>30</v>
      </c>
      <c r="H6" s="79" t="s">
        <v>30</v>
      </c>
      <c r="I6" s="79" t="s">
        <v>30</v>
      </c>
      <c r="J6" s="79" t="s">
        <v>30</v>
      </c>
      <c r="K6" s="79" t="s">
        <v>30</v>
      </c>
      <c r="L6" s="79" t="s">
        <v>30</v>
      </c>
      <c r="M6" s="79" t="s">
        <v>30</v>
      </c>
      <c r="N6" s="79" t="s">
        <v>30</v>
      </c>
      <c r="O6" s="79" t="s">
        <v>30</v>
      </c>
      <c r="P6" s="79" t="s">
        <v>31</v>
      </c>
      <c r="Q6" s="93" t="s">
        <v>32</v>
      </c>
      <c r="R6" s="93" t="s">
        <v>32</v>
      </c>
      <c r="S6" s="93" t="s">
        <v>32</v>
      </c>
      <c r="T6" s="93" t="s">
        <v>32</v>
      </c>
      <c r="U6" s="80" t="s">
        <v>30</v>
      </c>
      <c r="V6" s="80" t="s">
        <v>30</v>
      </c>
      <c r="W6" s="80" t="s">
        <v>30</v>
      </c>
      <c r="X6" s="80" t="s">
        <v>30</v>
      </c>
      <c r="Y6" s="79" t="s">
        <v>30</v>
      </c>
      <c r="Z6" s="79" t="s">
        <v>30</v>
      </c>
      <c r="AA6" s="79" t="s">
        <v>30</v>
      </c>
      <c r="AB6" s="79" t="s">
        <v>30</v>
      </c>
      <c r="AC6" s="79" t="s">
        <v>30</v>
      </c>
      <c r="AD6" s="79" t="s">
        <v>30</v>
      </c>
      <c r="AE6" s="79" t="s">
        <v>30</v>
      </c>
      <c r="AF6" s="79" t="s">
        <v>30</v>
      </c>
      <c r="AG6" s="79" t="s">
        <v>30</v>
      </c>
      <c r="AH6" s="79" t="s">
        <v>31</v>
      </c>
      <c r="AI6" s="93" t="s">
        <v>32</v>
      </c>
      <c r="AJ6" s="93" t="s">
        <v>32</v>
      </c>
      <c r="AK6" s="93" t="s">
        <v>32</v>
      </c>
      <c r="AL6" s="93" t="s">
        <v>32</v>
      </c>
    </row>
    <row r="7" spans="1:38">
      <c r="A7" s="81" t="s">
        <v>33</v>
      </c>
      <c r="B7" s="57">
        <v>430</v>
      </c>
      <c r="C7" s="57">
        <v>159</v>
      </c>
      <c r="D7" s="57">
        <v>94</v>
      </c>
      <c r="E7" s="57">
        <v>61</v>
      </c>
      <c r="F7" s="57">
        <v>4</v>
      </c>
      <c r="G7" s="57">
        <v>0</v>
      </c>
      <c r="H7" s="57">
        <v>0</v>
      </c>
      <c r="I7" s="57">
        <v>99</v>
      </c>
      <c r="J7" s="57">
        <v>60</v>
      </c>
      <c r="K7" s="57">
        <v>16</v>
      </c>
      <c r="L7" s="57">
        <v>64</v>
      </c>
      <c r="M7" s="57">
        <v>0</v>
      </c>
      <c r="N7" s="57">
        <v>26</v>
      </c>
      <c r="O7" s="57">
        <v>0</v>
      </c>
      <c r="P7" s="69">
        <v>42.17</v>
      </c>
      <c r="Q7" s="57">
        <v>884</v>
      </c>
      <c r="R7" s="57"/>
      <c r="S7" s="57"/>
      <c r="T7" s="57"/>
      <c r="U7" s="57">
        <v>271</v>
      </c>
      <c r="V7" s="57">
        <v>236</v>
      </c>
      <c r="W7" s="57">
        <v>29</v>
      </c>
      <c r="X7" s="57">
        <v>6</v>
      </c>
      <c r="Y7" s="57">
        <v>0</v>
      </c>
      <c r="Z7" s="57">
        <v>0</v>
      </c>
      <c r="AA7" s="57">
        <v>251</v>
      </c>
      <c r="AB7" s="57">
        <v>20</v>
      </c>
      <c r="AC7" s="57">
        <v>14</v>
      </c>
      <c r="AD7" s="57">
        <v>9</v>
      </c>
      <c r="AE7" s="57">
        <v>0</v>
      </c>
      <c r="AF7" s="57">
        <v>219</v>
      </c>
      <c r="AG7" s="57">
        <v>5</v>
      </c>
      <c r="AH7" s="69">
        <v>72.400000000000006</v>
      </c>
      <c r="AI7" s="57">
        <v>884</v>
      </c>
      <c r="AJ7" s="57"/>
      <c r="AK7" s="57"/>
      <c r="AL7" s="57"/>
    </row>
    <row r="8" spans="1:38">
      <c r="A8" s="82" t="s">
        <v>51</v>
      </c>
      <c r="B8" s="83">
        <v>334</v>
      </c>
      <c r="C8" s="83">
        <v>133</v>
      </c>
      <c r="D8" s="83">
        <v>93</v>
      </c>
      <c r="E8" s="83">
        <v>25</v>
      </c>
      <c r="F8" s="83">
        <v>15</v>
      </c>
      <c r="G8" s="83">
        <v>0</v>
      </c>
      <c r="H8" s="83">
        <v>8</v>
      </c>
      <c r="I8" s="83">
        <v>99</v>
      </c>
      <c r="J8" s="83">
        <v>26</v>
      </c>
      <c r="K8" s="83">
        <v>13</v>
      </c>
      <c r="L8" s="83">
        <v>16</v>
      </c>
      <c r="M8" s="83">
        <v>1</v>
      </c>
      <c r="N8" s="83">
        <v>0</v>
      </c>
      <c r="O8" s="83">
        <v>9</v>
      </c>
      <c r="P8" s="90">
        <v>35.781599999999997</v>
      </c>
      <c r="Q8" s="83"/>
      <c r="R8" s="83"/>
      <c r="S8" s="83"/>
      <c r="T8" s="83"/>
      <c r="U8" s="83">
        <v>201</v>
      </c>
      <c r="V8" s="83">
        <v>182</v>
      </c>
      <c r="W8" s="83">
        <v>13</v>
      </c>
      <c r="X8" s="83">
        <v>6</v>
      </c>
      <c r="Y8" s="83">
        <v>0</v>
      </c>
      <c r="Z8" s="83">
        <v>5</v>
      </c>
      <c r="AA8" s="83">
        <v>145</v>
      </c>
      <c r="AB8" s="83">
        <v>51</v>
      </c>
      <c r="AC8" s="83">
        <v>21</v>
      </c>
      <c r="AD8" s="83">
        <v>9</v>
      </c>
      <c r="AE8" s="83">
        <v>3</v>
      </c>
      <c r="AF8" s="83">
        <v>0</v>
      </c>
      <c r="AG8" s="83">
        <v>3</v>
      </c>
      <c r="AH8" s="90">
        <v>48.275199999999998</v>
      </c>
      <c r="AI8" s="83"/>
      <c r="AJ8" s="83"/>
      <c r="AK8" s="83"/>
      <c r="AL8" s="83"/>
    </row>
    <row r="9" spans="1:38">
      <c r="A9" s="81" t="s">
        <v>35</v>
      </c>
      <c r="B9" s="84">
        <v>57</v>
      </c>
      <c r="C9" s="84">
        <v>43</v>
      </c>
      <c r="D9" s="84">
        <v>19</v>
      </c>
      <c r="E9" s="84">
        <v>17</v>
      </c>
      <c r="F9" s="84">
        <v>7</v>
      </c>
      <c r="G9" s="84"/>
      <c r="H9" s="84">
        <v>2</v>
      </c>
      <c r="I9" s="84">
        <v>30</v>
      </c>
      <c r="J9" s="84">
        <v>11</v>
      </c>
      <c r="K9" s="84">
        <v>5</v>
      </c>
      <c r="L9" s="84">
        <v>5</v>
      </c>
      <c r="M9" s="84"/>
      <c r="N9" s="84">
        <v>0</v>
      </c>
      <c r="O9" s="84">
        <v>3</v>
      </c>
      <c r="P9" s="91">
        <v>10.4361</v>
      </c>
      <c r="Q9" s="57">
        <v>809</v>
      </c>
      <c r="R9" s="84"/>
      <c r="S9" s="84"/>
      <c r="T9" s="84"/>
      <c r="U9" s="84">
        <v>14</v>
      </c>
      <c r="V9" s="84">
        <v>12</v>
      </c>
      <c r="W9" s="84">
        <v>2</v>
      </c>
      <c r="X9" s="84"/>
      <c r="Y9" s="84"/>
      <c r="Z9" s="84"/>
      <c r="AA9" s="84">
        <v>11</v>
      </c>
      <c r="AB9" s="84">
        <v>3</v>
      </c>
      <c r="AC9" s="84">
        <v>3</v>
      </c>
      <c r="AD9" s="84"/>
      <c r="AE9" s="84"/>
      <c r="AF9" s="84"/>
      <c r="AG9" s="84">
        <v>1</v>
      </c>
      <c r="AH9" s="91">
        <v>3.3978000000000002</v>
      </c>
      <c r="AI9" s="84">
        <v>809</v>
      </c>
      <c r="AJ9" s="84"/>
      <c r="AK9" s="84"/>
      <c r="AL9" s="84"/>
    </row>
    <row r="10" spans="1:38">
      <c r="A10" s="81" t="s">
        <v>36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91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91"/>
      <c r="AI10" s="84"/>
      <c r="AJ10" s="84"/>
      <c r="AK10" s="84"/>
      <c r="AL10" s="84"/>
    </row>
    <row r="11" spans="1:38">
      <c r="A11" s="81" t="s">
        <v>37</v>
      </c>
      <c r="B11" s="84">
        <v>3706</v>
      </c>
      <c r="C11" s="84">
        <v>614</v>
      </c>
      <c r="D11" s="84">
        <v>254</v>
      </c>
      <c r="E11" s="84">
        <v>184</v>
      </c>
      <c r="F11" s="84">
        <v>176</v>
      </c>
      <c r="G11" s="84">
        <v>0</v>
      </c>
      <c r="H11" s="84">
        <v>30</v>
      </c>
      <c r="I11" s="84">
        <v>375</v>
      </c>
      <c r="J11" s="84">
        <v>209</v>
      </c>
      <c r="K11" s="84">
        <v>50</v>
      </c>
      <c r="L11" s="84">
        <v>56</v>
      </c>
      <c r="M11" s="84">
        <v>6</v>
      </c>
      <c r="N11" s="84">
        <v>13</v>
      </c>
      <c r="O11" s="84">
        <v>45</v>
      </c>
      <c r="P11" s="91">
        <v>146.94999999999999</v>
      </c>
      <c r="Q11" s="84">
        <v>784.14</v>
      </c>
      <c r="R11" s="84">
        <v>784</v>
      </c>
      <c r="S11" s="84">
        <v>784</v>
      </c>
      <c r="T11" s="84">
        <v>784</v>
      </c>
      <c r="U11" s="84">
        <v>3092</v>
      </c>
      <c r="V11" s="84">
        <v>1162</v>
      </c>
      <c r="W11" s="84">
        <v>1019</v>
      </c>
      <c r="X11" s="84">
        <v>911</v>
      </c>
      <c r="Y11" s="84">
        <v>0</v>
      </c>
      <c r="Z11" s="84">
        <v>48</v>
      </c>
      <c r="AA11" s="84">
        <v>2409</v>
      </c>
      <c r="AB11" s="84">
        <v>635</v>
      </c>
      <c r="AC11" s="84">
        <v>139</v>
      </c>
      <c r="AD11" s="84">
        <v>182</v>
      </c>
      <c r="AE11" s="84">
        <v>13</v>
      </c>
      <c r="AF11" s="84">
        <v>137</v>
      </c>
      <c r="AG11" s="84">
        <v>297</v>
      </c>
      <c r="AH11" s="91">
        <v>733.2</v>
      </c>
      <c r="AI11" s="84">
        <v>784</v>
      </c>
      <c r="AJ11" s="84">
        <v>784</v>
      </c>
      <c r="AK11" s="84">
        <v>784</v>
      </c>
      <c r="AL11" s="84">
        <v>784</v>
      </c>
    </row>
    <row r="12" spans="1:38">
      <c r="A12" s="81" t="s">
        <v>38</v>
      </c>
      <c r="B12" s="85">
        <v>1568</v>
      </c>
      <c r="C12" s="85">
        <v>229</v>
      </c>
      <c r="D12" s="85">
        <v>151</v>
      </c>
      <c r="E12" s="85">
        <v>48</v>
      </c>
      <c r="F12" s="85">
        <v>30</v>
      </c>
      <c r="G12" s="85">
        <v>0</v>
      </c>
      <c r="H12" s="85">
        <v>4</v>
      </c>
      <c r="I12" s="85">
        <v>158</v>
      </c>
      <c r="J12" s="85">
        <v>67</v>
      </c>
      <c r="K12" s="85">
        <v>24</v>
      </c>
      <c r="L12" s="85">
        <v>13</v>
      </c>
      <c r="M12" s="85">
        <v>6</v>
      </c>
      <c r="N12" s="85">
        <v>5</v>
      </c>
      <c r="O12" s="85">
        <v>11</v>
      </c>
      <c r="P12" s="85">
        <v>59.82</v>
      </c>
      <c r="Q12" s="85">
        <v>680</v>
      </c>
      <c r="R12" s="85"/>
      <c r="S12" s="85"/>
      <c r="T12" s="85"/>
      <c r="U12" s="85">
        <v>1339</v>
      </c>
      <c r="V12" s="85">
        <v>1261</v>
      </c>
      <c r="W12" s="85">
        <v>63</v>
      </c>
      <c r="X12" s="85">
        <v>15</v>
      </c>
      <c r="Y12" s="85">
        <v>0</v>
      </c>
      <c r="Z12" s="85">
        <v>1</v>
      </c>
      <c r="AA12" s="85">
        <v>1216</v>
      </c>
      <c r="AB12" s="85">
        <v>122</v>
      </c>
      <c r="AC12" s="85">
        <v>73</v>
      </c>
      <c r="AD12" s="85">
        <v>20</v>
      </c>
      <c r="AE12" s="85">
        <v>8</v>
      </c>
      <c r="AF12" s="85">
        <v>15</v>
      </c>
      <c r="AG12" s="85">
        <v>19</v>
      </c>
      <c r="AH12" s="94">
        <v>349.78</v>
      </c>
      <c r="AI12" s="85">
        <v>680</v>
      </c>
      <c r="AJ12" s="95"/>
      <c r="AK12" s="95"/>
      <c r="AL12" s="95"/>
    </row>
    <row r="13" spans="1:38">
      <c r="A13" s="81" t="s">
        <v>39</v>
      </c>
      <c r="B13" s="84">
        <v>7078</v>
      </c>
      <c r="C13" s="84">
        <v>605</v>
      </c>
      <c r="D13" s="84">
        <v>44</v>
      </c>
      <c r="E13" s="84">
        <v>207</v>
      </c>
      <c r="F13" s="84">
        <v>354</v>
      </c>
      <c r="G13" s="84"/>
      <c r="H13" s="84">
        <v>26</v>
      </c>
      <c r="I13" s="84">
        <v>404</v>
      </c>
      <c r="J13" s="84">
        <v>175</v>
      </c>
      <c r="K13" s="84">
        <v>66</v>
      </c>
      <c r="L13" s="84">
        <v>16</v>
      </c>
      <c r="M13" s="84">
        <v>1</v>
      </c>
      <c r="N13" s="84">
        <v>15</v>
      </c>
      <c r="O13" s="84">
        <v>36</v>
      </c>
      <c r="P13" s="91">
        <v>117.93</v>
      </c>
      <c r="Q13" s="84">
        <v>649</v>
      </c>
      <c r="R13" s="84"/>
      <c r="S13" s="84"/>
      <c r="T13" s="84"/>
      <c r="U13" s="84">
        <v>6473</v>
      </c>
      <c r="V13" s="84">
        <v>544</v>
      </c>
      <c r="W13" s="84">
        <v>3076</v>
      </c>
      <c r="X13" s="84">
        <v>2853</v>
      </c>
      <c r="Y13" s="84">
        <v>42</v>
      </c>
      <c r="Z13" s="84">
        <v>145</v>
      </c>
      <c r="AA13" s="84">
        <v>5500</v>
      </c>
      <c r="AB13" s="84">
        <v>786</v>
      </c>
      <c r="AC13" s="84">
        <v>514</v>
      </c>
      <c r="AD13" s="84">
        <v>61</v>
      </c>
      <c r="AE13" s="84">
        <v>2</v>
      </c>
      <c r="AF13" s="84">
        <v>202</v>
      </c>
      <c r="AG13" s="84">
        <v>104</v>
      </c>
      <c r="AH13" s="91">
        <v>1173.27</v>
      </c>
      <c r="AI13" s="84">
        <v>598.20000000000005</v>
      </c>
      <c r="AJ13" s="84">
        <v>800</v>
      </c>
      <c r="AK13" s="84"/>
      <c r="AL13" s="84"/>
    </row>
    <row r="14" spans="1:38">
      <c r="A14" s="81" t="s">
        <v>40</v>
      </c>
      <c r="B14" s="57">
        <v>13556</v>
      </c>
      <c r="C14" s="57">
        <v>1102</v>
      </c>
      <c r="D14" s="57">
        <v>789</v>
      </c>
      <c r="E14" s="57">
        <v>306</v>
      </c>
      <c r="F14" s="57">
        <v>7</v>
      </c>
      <c r="G14" s="57"/>
      <c r="H14" s="57">
        <v>54</v>
      </c>
      <c r="I14" s="57">
        <v>732</v>
      </c>
      <c r="J14" s="57">
        <v>316</v>
      </c>
      <c r="K14" s="57">
        <v>51</v>
      </c>
      <c r="L14" s="57">
        <v>62</v>
      </c>
      <c r="M14" s="57"/>
      <c r="N14" s="57">
        <v>23</v>
      </c>
      <c r="O14" s="57">
        <v>66</v>
      </c>
      <c r="P14" s="69">
        <v>228.14</v>
      </c>
      <c r="Q14" s="57">
        <v>680</v>
      </c>
      <c r="R14" s="57"/>
      <c r="S14" s="57"/>
      <c r="T14" s="57"/>
      <c r="U14" s="57">
        <v>12454</v>
      </c>
      <c r="V14" s="57">
        <v>10172</v>
      </c>
      <c r="W14" s="57">
        <v>2016</v>
      </c>
      <c r="X14" s="57">
        <v>266</v>
      </c>
      <c r="Y14" s="57"/>
      <c r="Z14" s="57">
        <v>11</v>
      </c>
      <c r="AA14" s="57">
        <v>11016</v>
      </c>
      <c r="AB14" s="57">
        <v>1427</v>
      </c>
      <c r="AC14" s="57">
        <v>500</v>
      </c>
      <c r="AD14" s="57">
        <v>223</v>
      </c>
      <c r="AE14" s="57"/>
      <c r="AF14" s="57">
        <v>71</v>
      </c>
      <c r="AG14" s="57">
        <v>175</v>
      </c>
      <c r="AH14" s="69">
        <v>2545.92</v>
      </c>
      <c r="AI14" s="57">
        <v>680</v>
      </c>
      <c r="AJ14" s="57"/>
      <c r="AK14" s="57"/>
      <c r="AL14" s="57"/>
    </row>
    <row r="15" spans="1:38">
      <c r="A15" s="81" t="s">
        <v>41</v>
      </c>
      <c r="B15" s="84">
        <f>SUM(B7:B14)</f>
        <v>26729</v>
      </c>
      <c r="C15" s="84">
        <f t="shared" ref="C15:P15" si="0">SUM(C7:C14)</f>
        <v>2885</v>
      </c>
      <c r="D15" s="84">
        <f t="shared" si="0"/>
        <v>1444</v>
      </c>
      <c r="E15" s="84">
        <f t="shared" si="0"/>
        <v>848</v>
      </c>
      <c r="F15" s="84">
        <f t="shared" si="0"/>
        <v>593</v>
      </c>
      <c r="G15" s="84">
        <f t="shared" si="0"/>
        <v>0</v>
      </c>
      <c r="H15" s="84">
        <f t="shared" si="0"/>
        <v>124</v>
      </c>
      <c r="I15" s="84">
        <f t="shared" si="0"/>
        <v>1897</v>
      </c>
      <c r="J15" s="84">
        <f t="shared" si="0"/>
        <v>864</v>
      </c>
      <c r="K15" s="84">
        <f t="shared" si="0"/>
        <v>225</v>
      </c>
      <c r="L15" s="84">
        <f t="shared" si="0"/>
        <v>232</v>
      </c>
      <c r="M15" s="84">
        <f t="shared" si="0"/>
        <v>14</v>
      </c>
      <c r="N15" s="84">
        <f t="shared" si="0"/>
        <v>82</v>
      </c>
      <c r="O15" s="84">
        <f t="shared" si="0"/>
        <v>170</v>
      </c>
      <c r="P15" s="91">
        <f t="shared" si="0"/>
        <v>641.22769999999991</v>
      </c>
      <c r="Q15" s="84"/>
      <c r="R15" s="84"/>
      <c r="S15" s="84"/>
      <c r="T15" s="84"/>
      <c r="U15" s="84">
        <f>SUM(U7:U14)</f>
        <v>23844</v>
      </c>
      <c r="V15" s="84">
        <f t="shared" ref="V15:AH15" si="1">SUM(V7:V14)</f>
        <v>13569</v>
      </c>
      <c r="W15" s="84">
        <f t="shared" si="1"/>
        <v>6218</v>
      </c>
      <c r="X15" s="84">
        <f t="shared" si="1"/>
        <v>4057</v>
      </c>
      <c r="Y15" s="84">
        <f t="shared" si="1"/>
        <v>42</v>
      </c>
      <c r="Z15" s="84">
        <f t="shared" si="1"/>
        <v>210</v>
      </c>
      <c r="AA15" s="84">
        <f t="shared" si="1"/>
        <v>20548</v>
      </c>
      <c r="AB15" s="84">
        <f t="shared" si="1"/>
        <v>3044</v>
      </c>
      <c r="AC15" s="84">
        <f t="shared" si="1"/>
        <v>1264</v>
      </c>
      <c r="AD15" s="84">
        <f t="shared" si="1"/>
        <v>504</v>
      </c>
      <c r="AE15" s="84">
        <f t="shared" si="1"/>
        <v>26</v>
      </c>
      <c r="AF15" s="84">
        <f t="shared" si="1"/>
        <v>644</v>
      </c>
      <c r="AG15" s="84">
        <f t="shared" si="1"/>
        <v>604</v>
      </c>
      <c r="AH15" s="91">
        <f t="shared" si="1"/>
        <v>4926.2430000000004</v>
      </c>
      <c r="AI15" s="84"/>
      <c r="AJ15" s="84"/>
      <c r="AK15" s="84"/>
      <c r="AL15" s="84"/>
    </row>
    <row r="16" spans="1:38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</row>
    <row r="17" spans="1:38">
      <c r="A17" s="86"/>
      <c r="B17" s="87" t="s">
        <v>42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7" t="s">
        <v>42</v>
      </c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</row>
    <row r="18" spans="1:38">
      <c r="A18" s="86"/>
      <c r="B18" s="88" t="s">
        <v>43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8" t="s">
        <v>43</v>
      </c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</row>
    <row r="19" spans="1:38">
      <c r="A19" s="86"/>
      <c r="B19" s="89" t="s">
        <v>44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9" t="s">
        <v>44</v>
      </c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</row>
    <row r="20" spans="1:38">
      <c r="A20" s="86"/>
      <c r="B20" s="89" t="s">
        <v>45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9" t="s">
        <v>45</v>
      </c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</row>
    <row r="21" spans="1:38">
      <c r="A21" s="86"/>
      <c r="B21" s="89" t="s">
        <v>46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9" t="s">
        <v>46</v>
      </c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</row>
    <row r="22" spans="1:38">
      <c r="A22" s="86"/>
      <c r="B22" s="89" t="s">
        <v>47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9" t="s">
        <v>47</v>
      </c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</row>
    <row r="23" spans="1:38">
      <c r="A23" s="86"/>
      <c r="B23" s="89" t="s">
        <v>48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9" t="s">
        <v>48</v>
      </c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</row>
    <row r="24" spans="1:38">
      <c r="A24" s="86"/>
      <c r="B24" s="89" t="s">
        <v>49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9" t="s">
        <v>49</v>
      </c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</row>
  </sheetData>
  <mergeCells count="47">
    <mergeCell ref="AG4:AG5"/>
    <mergeCell ref="AH4:AH5"/>
    <mergeCell ref="AI4:AI5"/>
    <mergeCell ref="AB4:AB5"/>
    <mergeCell ref="AC4:AC5"/>
    <mergeCell ref="AD4:AD5"/>
    <mergeCell ref="AE4:AE5"/>
    <mergeCell ref="AF4:AF5"/>
    <mergeCell ref="W4:W5"/>
    <mergeCell ref="X4:X5"/>
    <mergeCell ref="Y4:Y5"/>
    <mergeCell ref="Z4:Z5"/>
    <mergeCell ref="AA4:AA5"/>
    <mergeCell ref="O4:O5"/>
    <mergeCell ref="P4:P5"/>
    <mergeCell ref="Q4:Q5"/>
    <mergeCell ref="U2:U5"/>
    <mergeCell ref="V4:V5"/>
    <mergeCell ref="R4:T4"/>
    <mergeCell ref="AJ4:AL4"/>
    <mergeCell ref="A2:A6"/>
    <mergeCell ref="B2:B5"/>
    <mergeCell ref="C3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1:T1"/>
    <mergeCell ref="C2:T2"/>
    <mergeCell ref="V2:AL2"/>
    <mergeCell ref="D3:F3"/>
    <mergeCell ref="G3:J3"/>
    <mergeCell ref="K3:M3"/>
    <mergeCell ref="N3:P3"/>
    <mergeCell ref="Q3:T3"/>
    <mergeCell ref="V3:X3"/>
    <mergeCell ref="Y3:AB3"/>
    <mergeCell ref="AC3:AE3"/>
    <mergeCell ref="AF3:AH3"/>
    <mergeCell ref="AI3:AL3"/>
  </mergeCells>
  <phoneticPr fontId="3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U26" sqref="U26"/>
    </sheetView>
  </sheetViews>
  <sheetFormatPr defaultColWidth="9" defaultRowHeight="13.5"/>
  <cols>
    <col min="4" max="4" width="6" customWidth="1"/>
    <col min="5" max="6" width="5.5" customWidth="1"/>
    <col min="7" max="7" width="6.875" customWidth="1"/>
    <col min="8" max="8" width="5" customWidth="1"/>
    <col min="10" max="10" width="5" customWidth="1"/>
    <col min="11" max="11" width="6.625" customWidth="1"/>
    <col min="12" max="12" width="6.75" customWidth="1"/>
    <col min="13" max="13" width="6.625" customWidth="1"/>
    <col min="14" max="14" width="7.25" customWidth="1"/>
    <col min="15" max="15" width="4.75" customWidth="1"/>
    <col min="16" max="16" width="5.375" customWidth="1"/>
    <col min="17" max="17" width="8.25" customWidth="1"/>
    <col min="18" max="18" width="12.625"/>
    <col min="19" max="19" width="6" customWidth="1"/>
  </cols>
  <sheetData>
    <row r="1" spans="1:20" ht="25.5">
      <c r="A1" s="132" t="s">
        <v>52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ht="27.75">
      <c r="A2" s="47"/>
      <c r="B2" s="47"/>
      <c r="C2" s="47"/>
      <c r="D2" s="48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133"/>
      <c r="Q2" s="133"/>
      <c r="R2" s="49"/>
      <c r="S2" s="64"/>
      <c r="T2" s="64"/>
    </row>
    <row r="3" spans="1:20" ht="30" customHeight="1">
      <c r="A3" s="134" t="s">
        <v>53</v>
      </c>
      <c r="B3" s="134"/>
      <c r="C3" s="134"/>
      <c r="D3" s="134"/>
      <c r="E3" s="134"/>
      <c r="F3" s="50"/>
      <c r="G3" s="50"/>
      <c r="H3" s="50"/>
      <c r="I3" s="63"/>
      <c r="J3" s="63"/>
      <c r="K3" s="63"/>
      <c r="L3" s="63"/>
      <c r="M3" s="63"/>
      <c r="N3" s="63"/>
      <c r="O3" s="64"/>
      <c r="P3" s="64"/>
      <c r="Q3" s="71"/>
      <c r="R3" s="71"/>
      <c r="S3" s="72"/>
      <c r="T3" s="64"/>
    </row>
    <row r="4" spans="1:20" ht="14.25">
      <c r="A4" s="145" t="s">
        <v>54</v>
      </c>
      <c r="B4" s="146" t="s">
        <v>55</v>
      </c>
      <c r="C4" s="146" t="s">
        <v>56</v>
      </c>
      <c r="D4" s="146" t="s">
        <v>57</v>
      </c>
      <c r="E4" s="157" t="s">
        <v>58</v>
      </c>
      <c r="F4" s="158"/>
      <c r="G4" s="158"/>
      <c r="H4" s="159"/>
      <c r="I4" s="146" t="s">
        <v>59</v>
      </c>
      <c r="J4" s="135" t="s">
        <v>60</v>
      </c>
      <c r="K4" s="136"/>
      <c r="L4" s="136"/>
      <c r="M4" s="136"/>
      <c r="N4" s="136"/>
      <c r="O4" s="136"/>
      <c r="P4" s="137"/>
      <c r="Q4" s="154" t="s">
        <v>61</v>
      </c>
      <c r="R4" s="146" t="s">
        <v>62</v>
      </c>
      <c r="S4" s="146" t="s">
        <v>63</v>
      </c>
      <c r="T4" s="64"/>
    </row>
    <row r="5" spans="1:20" ht="14.25">
      <c r="A5" s="145"/>
      <c r="B5" s="147"/>
      <c r="C5" s="147"/>
      <c r="D5" s="147"/>
      <c r="E5" s="160"/>
      <c r="F5" s="161"/>
      <c r="G5" s="161"/>
      <c r="H5" s="162"/>
      <c r="I5" s="150"/>
      <c r="J5" s="152" t="s">
        <v>64</v>
      </c>
      <c r="K5" s="138" t="s">
        <v>65</v>
      </c>
      <c r="L5" s="139"/>
      <c r="M5" s="139"/>
      <c r="N5" s="139"/>
      <c r="O5" s="140" t="s">
        <v>66</v>
      </c>
      <c r="P5" s="139"/>
      <c r="Q5" s="155"/>
      <c r="R5" s="150"/>
      <c r="S5" s="147"/>
      <c r="T5" s="64"/>
    </row>
    <row r="6" spans="1:20" ht="30.95" customHeight="1">
      <c r="A6" s="145"/>
      <c r="B6" s="148"/>
      <c r="C6" s="148"/>
      <c r="D6" s="149"/>
      <c r="E6" s="51"/>
      <c r="F6" s="17" t="s">
        <v>19</v>
      </c>
      <c r="G6" s="17" t="s">
        <v>67</v>
      </c>
      <c r="H6" s="17" t="s">
        <v>68</v>
      </c>
      <c r="I6" s="151"/>
      <c r="J6" s="153"/>
      <c r="K6" s="18" t="s">
        <v>69</v>
      </c>
      <c r="L6" s="65" t="s">
        <v>70</v>
      </c>
      <c r="M6" s="65" t="s">
        <v>71</v>
      </c>
      <c r="N6" s="65" t="s">
        <v>72</v>
      </c>
      <c r="O6" s="65" t="s">
        <v>73</v>
      </c>
      <c r="P6" s="65" t="s">
        <v>74</v>
      </c>
      <c r="Q6" s="156"/>
      <c r="R6" s="148"/>
      <c r="S6" s="149"/>
      <c r="T6" s="64"/>
    </row>
    <row r="7" spans="1:20" ht="14.25">
      <c r="A7" s="52" t="s">
        <v>75</v>
      </c>
      <c r="B7" s="52">
        <v>1</v>
      </c>
      <c r="C7" s="52">
        <v>2</v>
      </c>
      <c r="D7" s="52">
        <v>3</v>
      </c>
      <c r="E7" s="52">
        <v>4</v>
      </c>
      <c r="F7" s="52">
        <v>5</v>
      </c>
      <c r="G7" s="52">
        <v>6</v>
      </c>
      <c r="H7" s="52">
        <v>7</v>
      </c>
      <c r="I7" s="66">
        <v>8</v>
      </c>
      <c r="J7" s="52">
        <v>9</v>
      </c>
      <c r="K7" s="52">
        <v>10</v>
      </c>
      <c r="L7" s="52">
        <v>11</v>
      </c>
      <c r="M7" s="52">
        <v>12</v>
      </c>
      <c r="N7" s="52">
        <v>13</v>
      </c>
      <c r="O7" s="52">
        <v>14</v>
      </c>
      <c r="P7" s="52">
        <v>15</v>
      </c>
      <c r="Q7" s="52">
        <v>16</v>
      </c>
      <c r="R7" s="52">
        <v>17</v>
      </c>
      <c r="S7" s="52">
        <v>18</v>
      </c>
      <c r="T7" s="64"/>
    </row>
    <row r="8" spans="1:20" s="13" customFormat="1" ht="14.25">
      <c r="A8" s="15" t="s">
        <v>51</v>
      </c>
      <c r="B8" s="53">
        <v>17000</v>
      </c>
      <c r="C8" s="54">
        <f>E8/B8*100</f>
        <v>0.37647058823529411</v>
      </c>
      <c r="D8" s="53">
        <v>53</v>
      </c>
      <c r="E8" s="53">
        <v>64</v>
      </c>
      <c r="F8" s="53">
        <v>12</v>
      </c>
      <c r="G8" s="53">
        <v>23</v>
      </c>
      <c r="H8" s="53">
        <v>0</v>
      </c>
      <c r="I8" s="67">
        <v>1.9199999999999998E-2</v>
      </c>
      <c r="J8" s="53">
        <v>35</v>
      </c>
      <c r="K8" s="53">
        <v>0</v>
      </c>
      <c r="L8" s="53">
        <v>3</v>
      </c>
      <c r="M8" s="53">
        <v>0</v>
      </c>
      <c r="N8" s="53">
        <v>21</v>
      </c>
      <c r="O8" s="53">
        <v>5</v>
      </c>
      <c r="P8" s="53">
        <v>0</v>
      </c>
      <c r="Q8" s="67">
        <v>8.7666000000000004</v>
      </c>
      <c r="R8" s="53">
        <f t="shared" ref="R8:R11" si="0">Q8/I8</f>
        <v>456.59375000000006</v>
      </c>
      <c r="S8" s="53">
        <v>680</v>
      </c>
      <c r="T8" s="73"/>
    </row>
    <row r="9" spans="1:20">
      <c r="A9" s="15" t="s">
        <v>76</v>
      </c>
      <c r="B9" s="55">
        <v>242000</v>
      </c>
      <c r="C9" s="54">
        <f t="shared" ref="C9:C16" si="1">E9/B9*100</f>
        <v>0.53595041322314052</v>
      </c>
      <c r="D9" s="55">
        <v>961</v>
      </c>
      <c r="E9" s="55">
        <v>1297</v>
      </c>
      <c r="F9" s="56">
        <v>513</v>
      </c>
      <c r="G9" s="55">
        <v>153</v>
      </c>
      <c r="H9" s="55">
        <v>32</v>
      </c>
      <c r="I9" s="68">
        <v>0.39</v>
      </c>
      <c r="J9" s="56">
        <v>807</v>
      </c>
      <c r="K9" s="55">
        <v>5</v>
      </c>
      <c r="L9" s="55">
        <v>36</v>
      </c>
      <c r="M9" s="55">
        <v>21</v>
      </c>
      <c r="N9" s="55">
        <v>356</v>
      </c>
      <c r="O9" s="55">
        <v>42</v>
      </c>
      <c r="P9" s="55">
        <v>30</v>
      </c>
      <c r="Q9" s="67">
        <v>164.75</v>
      </c>
      <c r="R9" s="68">
        <v>422.44</v>
      </c>
      <c r="S9" s="56">
        <v>680</v>
      </c>
      <c r="T9" s="74"/>
    </row>
    <row r="10" spans="1:20">
      <c r="A10" s="15" t="s">
        <v>77</v>
      </c>
      <c r="B10" s="57">
        <v>285500</v>
      </c>
      <c r="C10" s="54">
        <f t="shared" si="1"/>
        <v>1.025569176882662</v>
      </c>
      <c r="D10" s="58">
        <v>2075</v>
      </c>
      <c r="E10" s="53">
        <v>2928</v>
      </c>
      <c r="F10" s="57">
        <v>1658</v>
      </c>
      <c r="G10" s="57">
        <v>125</v>
      </c>
      <c r="H10" s="57"/>
      <c r="I10" s="69">
        <v>0.88249999999999995</v>
      </c>
      <c r="J10" s="57">
        <v>1693</v>
      </c>
      <c r="K10" s="57">
        <v>6</v>
      </c>
      <c r="L10" s="57">
        <v>128</v>
      </c>
      <c r="M10" s="57">
        <v>34</v>
      </c>
      <c r="N10" s="57">
        <v>961</v>
      </c>
      <c r="O10" s="57">
        <v>89</v>
      </c>
      <c r="P10" s="57">
        <v>17</v>
      </c>
      <c r="Q10" s="69">
        <v>346.68</v>
      </c>
      <c r="R10" s="53">
        <f t="shared" si="0"/>
        <v>392.83852691218135</v>
      </c>
      <c r="S10" s="53">
        <v>680</v>
      </c>
      <c r="T10" s="74"/>
    </row>
    <row r="11" spans="1:20">
      <c r="A11" s="52" t="s">
        <v>36</v>
      </c>
      <c r="B11" s="59">
        <v>1528</v>
      </c>
      <c r="C11" s="54">
        <f t="shared" si="1"/>
        <v>1.4397905759162304</v>
      </c>
      <c r="D11" s="59">
        <v>14</v>
      </c>
      <c r="E11" s="53">
        <f>SUM(J11:P11)</f>
        <v>22</v>
      </c>
      <c r="F11" s="59">
        <v>9</v>
      </c>
      <c r="G11" s="59">
        <v>0</v>
      </c>
      <c r="H11" s="59">
        <v>0</v>
      </c>
      <c r="I11" s="70">
        <v>6.6E-3</v>
      </c>
      <c r="J11" s="59">
        <v>11</v>
      </c>
      <c r="K11" s="59">
        <v>1</v>
      </c>
      <c r="L11" s="59">
        <v>5</v>
      </c>
      <c r="M11" s="59">
        <v>0</v>
      </c>
      <c r="N11" s="59">
        <v>0</v>
      </c>
      <c r="O11" s="59">
        <v>2</v>
      </c>
      <c r="P11" s="59">
        <v>3</v>
      </c>
      <c r="Q11" s="70">
        <v>2.6549999999999998</v>
      </c>
      <c r="R11" s="53">
        <f t="shared" si="0"/>
        <v>402.27272727272725</v>
      </c>
      <c r="S11" s="53">
        <v>680</v>
      </c>
      <c r="T11" s="74"/>
    </row>
    <row r="12" spans="1:20">
      <c r="A12" s="52" t="s">
        <v>78</v>
      </c>
      <c r="B12" s="57">
        <v>6390</v>
      </c>
      <c r="C12" s="54">
        <f t="shared" si="1"/>
        <v>0.20344287949921755</v>
      </c>
      <c r="D12" s="55">
        <v>9</v>
      </c>
      <c r="E12" s="55">
        <v>13</v>
      </c>
      <c r="F12" s="55">
        <v>5</v>
      </c>
      <c r="G12" s="55">
        <v>3</v>
      </c>
      <c r="H12" s="55">
        <v>0</v>
      </c>
      <c r="I12" s="55">
        <v>1.2999999999999999E-3</v>
      </c>
      <c r="J12" s="55">
        <v>6</v>
      </c>
      <c r="K12" s="55"/>
      <c r="L12" s="55">
        <v>1</v>
      </c>
      <c r="M12" s="55"/>
      <c r="N12" s="55">
        <v>5</v>
      </c>
      <c r="O12" s="55">
        <v>1</v>
      </c>
      <c r="P12" s="55">
        <v>0</v>
      </c>
      <c r="Q12" s="67">
        <v>2.5652699999999999</v>
      </c>
      <c r="R12" s="75">
        <f>Q12*10000/3/E12</f>
        <v>657.76153846153841</v>
      </c>
      <c r="S12" s="55">
        <v>680</v>
      </c>
      <c r="T12" s="74"/>
    </row>
    <row r="13" spans="1:20">
      <c r="A13" s="52" t="s">
        <v>79</v>
      </c>
      <c r="B13" s="57">
        <v>103515</v>
      </c>
      <c r="C13" s="54">
        <f t="shared" si="1"/>
        <v>0.17388784234168961</v>
      </c>
      <c r="D13" s="53">
        <v>140</v>
      </c>
      <c r="E13" s="53">
        <f>SUM(J13:P13)</f>
        <v>180</v>
      </c>
      <c r="F13" s="53">
        <v>67</v>
      </c>
      <c r="G13" s="53">
        <v>70</v>
      </c>
      <c r="H13" s="53">
        <v>0</v>
      </c>
      <c r="I13" s="67">
        <v>5.3999999999999999E-2</v>
      </c>
      <c r="J13" s="53">
        <v>84</v>
      </c>
      <c r="K13" s="53">
        <v>0</v>
      </c>
      <c r="L13" s="53">
        <v>6</v>
      </c>
      <c r="M13" s="53">
        <v>2</v>
      </c>
      <c r="N13" s="53">
        <v>79</v>
      </c>
      <c r="O13" s="53">
        <v>0</v>
      </c>
      <c r="P13" s="53">
        <v>9</v>
      </c>
      <c r="Q13" s="67">
        <v>28.52</v>
      </c>
      <c r="R13" s="53">
        <f>Q13/I13</f>
        <v>528.14814814814815</v>
      </c>
      <c r="S13" s="53">
        <v>680</v>
      </c>
      <c r="T13" s="76"/>
    </row>
    <row r="14" spans="1:20">
      <c r="A14" s="15" t="s">
        <v>80</v>
      </c>
      <c r="B14" s="55">
        <v>607402</v>
      </c>
      <c r="C14" s="54">
        <f t="shared" si="1"/>
        <v>0.10355579994797515</v>
      </c>
      <c r="D14" s="55">
        <v>484</v>
      </c>
      <c r="E14" s="55">
        <v>629</v>
      </c>
      <c r="F14" s="56">
        <v>282</v>
      </c>
      <c r="G14" s="55">
        <v>33</v>
      </c>
      <c r="H14" s="55">
        <v>363</v>
      </c>
      <c r="I14" s="68">
        <v>0.19</v>
      </c>
      <c r="J14" s="56">
        <v>250</v>
      </c>
      <c r="K14" s="55">
        <v>1</v>
      </c>
      <c r="L14" s="55">
        <v>16</v>
      </c>
      <c r="M14" s="55">
        <v>13</v>
      </c>
      <c r="N14" s="55">
        <v>285</v>
      </c>
      <c r="O14" s="55">
        <v>40</v>
      </c>
      <c r="P14" s="55">
        <v>24</v>
      </c>
      <c r="Q14" s="67">
        <v>94.28</v>
      </c>
      <c r="R14" s="77">
        <v>496</v>
      </c>
      <c r="S14" s="56">
        <v>680</v>
      </c>
      <c r="T14" s="74"/>
    </row>
    <row r="15" spans="1:20">
      <c r="A15" s="52" t="s">
        <v>81</v>
      </c>
      <c r="B15" s="60">
        <v>453100</v>
      </c>
      <c r="C15" s="54">
        <f t="shared" si="1"/>
        <v>3.4870889428382255E-2</v>
      </c>
      <c r="D15" s="60">
        <v>80</v>
      </c>
      <c r="E15" s="60">
        <v>158</v>
      </c>
      <c r="F15" s="60">
        <v>78</v>
      </c>
      <c r="G15" s="60">
        <v>29</v>
      </c>
      <c r="H15" s="60">
        <v>0</v>
      </c>
      <c r="I15" s="60">
        <v>4.7399999999999998E-2</v>
      </c>
      <c r="J15" s="60">
        <v>57</v>
      </c>
      <c r="K15" s="60">
        <v>9</v>
      </c>
      <c r="L15" s="60">
        <v>21</v>
      </c>
      <c r="M15" s="60">
        <v>3</v>
      </c>
      <c r="N15" s="60">
        <v>39</v>
      </c>
      <c r="O15" s="60">
        <v>28</v>
      </c>
      <c r="P15" s="60">
        <v>1</v>
      </c>
      <c r="Q15" s="78">
        <v>21.34</v>
      </c>
      <c r="R15" s="60">
        <v>450</v>
      </c>
      <c r="S15" s="60">
        <v>680</v>
      </c>
      <c r="T15" s="74"/>
    </row>
    <row r="16" spans="1:20">
      <c r="A16" s="52" t="s">
        <v>82</v>
      </c>
      <c r="B16" s="57">
        <f>SUM(B8:B15)</f>
        <v>1716435</v>
      </c>
      <c r="C16" s="54">
        <f t="shared" si="1"/>
        <v>0.30825519172004762</v>
      </c>
      <c r="D16" s="57">
        <f t="shared" ref="D16:Q16" si="2">SUM(D8:D15)</f>
        <v>3816</v>
      </c>
      <c r="E16" s="57">
        <f t="shared" si="2"/>
        <v>5291</v>
      </c>
      <c r="F16" s="57">
        <f t="shared" si="2"/>
        <v>2624</v>
      </c>
      <c r="G16" s="57">
        <f t="shared" si="2"/>
        <v>436</v>
      </c>
      <c r="H16" s="57">
        <f t="shared" si="2"/>
        <v>395</v>
      </c>
      <c r="I16" s="57">
        <f t="shared" si="2"/>
        <v>1.5910000000000002</v>
      </c>
      <c r="J16" s="57">
        <f t="shared" si="2"/>
        <v>2943</v>
      </c>
      <c r="K16" s="57">
        <f t="shared" si="2"/>
        <v>22</v>
      </c>
      <c r="L16" s="57">
        <f t="shared" si="2"/>
        <v>216</v>
      </c>
      <c r="M16" s="57">
        <f t="shared" si="2"/>
        <v>73</v>
      </c>
      <c r="N16" s="57">
        <f t="shared" si="2"/>
        <v>1746</v>
      </c>
      <c r="O16" s="57">
        <f t="shared" si="2"/>
        <v>207</v>
      </c>
      <c r="P16" s="57">
        <f t="shared" si="2"/>
        <v>84</v>
      </c>
      <c r="Q16" s="69">
        <f t="shared" si="2"/>
        <v>669.55687</v>
      </c>
      <c r="R16" s="53">
        <f>Q16/I16</f>
        <v>420.8402702702702</v>
      </c>
      <c r="S16" s="53">
        <v>680</v>
      </c>
      <c r="T16" s="76"/>
    </row>
    <row r="17" spans="1:20" ht="14.25">
      <c r="A17" s="141" t="s">
        <v>83</v>
      </c>
      <c r="B17" s="142"/>
      <c r="C17" s="62"/>
      <c r="D17" s="62"/>
      <c r="E17" s="141" t="s">
        <v>84</v>
      </c>
      <c r="F17" s="142"/>
      <c r="G17" s="142"/>
      <c r="H17" s="61"/>
      <c r="I17" s="61"/>
      <c r="J17" s="61"/>
      <c r="K17" s="141" t="s">
        <v>85</v>
      </c>
      <c r="L17" s="141"/>
      <c r="M17" s="143" t="s">
        <v>86</v>
      </c>
      <c r="N17" s="143"/>
      <c r="O17" s="143"/>
      <c r="P17" s="144"/>
      <c r="Q17" s="144"/>
      <c r="R17" s="144"/>
      <c r="S17" s="144"/>
      <c r="T17" s="62"/>
    </row>
    <row r="18" spans="1:20" ht="14.25">
      <c r="A18" s="63" t="s">
        <v>87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</row>
    <row r="19" spans="1:20" ht="14.25">
      <c r="A19" s="63" t="s">
        <v>88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</row>
    <row r="20" spans="1:20" ht="14.25">
      <c r="A20" s="63" t="s">
        <v>89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</row>
    <row r="22" spans="1:20">
      <c r="E22">
        <f>SUM(K27:N28)</f>
        <v>0</v>
      </c>
    </row>
  </sheetData>
  <mergeCells count="20">
    <mergeCell ref="A17:B17"/>
    <mergeCell ref="E17:G17"/>
    <mergeCell ref="K17:L17"/>
    <mergeCell ref="M17:S17"/>
    <mergeCell ref="A4:A6"/>
    <mergeCell ref="B4:B6"/>
    <mergeCell ref="C4:C6"/>
    <mergeCell ref="D4:D6"/>
    <mergeCell ref="I4:I6"/>
    <mergeCell ref="J5:J6"/>
    <mergeCell ref="Q4:Q6"/>
    <mergeCell ref="R4:R6"/>
    <mergeCell ref="S4:S6"/>
    <mergeCell ref="E4:H5"/>
    <mergeCell ref="A1:T1"/>
    <mergeCell ref="P2:Q2"/>
    <mergeCell ref="A3:E3"/>
    <mergeCell ref="J4:P4"/>
    <mergeCell ref="K5:N5"/>
    <mergeCell ref="O5:P5"/>
  </mergeCells>
  <phoneticPr fontId="35" type="noConversion"/>
  <pageMargins left="0.75138888888888899" right="0.75138888888888899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Q27" sqref="Q27"/>
    </sheetView>
  </sheetViews>
  <sheetFormatPr defaultColWidth="9" defaultRowHeight="13.5"/>
  <cols>
    <col min="1" max="1" width="6.375" customWidth="1"/>
    <col min="2" max="2" width="10.625" customWidth="1"/>
    <col min="3" max="3" width="8.75" customWidth="1"/>
    <col min="4" max="4" width="10.875" customWidth="1"/>
    <col min="6" max="6" width="6.25" customWidth="1"/>
    <col min="7" max="7" width="6.75" customWidth="1"/>
    <col min="9" max="9" width="5.75" customWidth="1"/>
    <col min="10" max="10" width="6.625" customWidth="1"/>
    <col min="12" max="12" width="7.25" customWidth="1"/>
    <col min="13" max="13" width="6" customWidth="1"/>
    <col min="14" max="14" width="6.75" customWidth="1"/>
    <col min="15" max="15" width="7.875" customWidth="1"/>
    <col min="16" max="16" width="7.125" customWidth="1"/>
    <col min="17" max="17" width="13.75" customWidth="1"/>
    <col min="18" max="18" width="10" customWidth="1"/>
    <col min="19" max="19" width="12" customWidth="1"/>
    <col min="20" max="20" width="6.25" customWidth="1"/>
    <col min="21" max="21" width="5.5" customWidth="1"/>
    <col min="22" max="22" width="10.875" customWidth="1"/>
  </cols>
  <sheetData>
    <row r="1" spans="1:22" ht="51" customHeight="1">
      <c r="A1" s="163" t="s">
        <v>90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</row>
    <row r="2" spans="1:22" ht="18.75">
      <c r="A2" s="164" t="s">
        <v>91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</row>
    <row r="3" spans="1:22" ht="26.1" customHeight="1">
      <c r="A3" s="165" t="s">
        <v>92</v>
      </c>
      <c r="B3" s="165"/>
      <c r="C3" s="165"/>
      <c r="D3" s="166"/>
      <c r="E3" s="14"/>
      <c r="F3" s="14"/>
      <c r="G3" s="166" t="s">
        <v>93</v>
      </c>
      <c r="H3" s="166"/>
      <c r="I3" s="166"/>
      <c r="J3" s="14"/>
      <c r="K3" s="14"/>
      <c r="L3" s="14"/>
      <c r="M3" s="14"/>
      <c r="N3" s="14"/>
      <c r="O3" s="166" t="s">
        <v>94</v>
      </c>
      <c r="P3" s="166"/>
      <c r="Q3" s="166"/>
      <c r="R3" s="37"/>
      <c r="S3" s="14"/>
      <c r="T3" s="166" t="s">
        <v>95</v>
      </c>
      <c r="U3" s="166"/>
      <c r="V3" s="166"/>
    </row>
    <row r="4" spans="1:22">
      <c r="A4" s="140" t="s">
        <v>54</v>
      </c>
      <c r="B4" s="167" t="s">
        <v>96</v>
      </c>
      <c r="C4" s="168"/>
      <c r="D4" s="168"/>
      <c r="E4" s="169"/>
      <c r="F4" s="167" t="s">
        <v>97</v>
      </c>
      <c r="G4" s="168"/>
      <c r="H4" s="168"/>
      <c r="I4" s="168"/>
      <c r="J4" s="168"/>
      <c r="K4" s="168"/>
      <c r="L4" s="169"/>
      <c r="M4" s="140" t="s">
        <v>98</v>
      </c>
      <c r="N4" s="140"/>
      <c r="O4" s="140"/>
      <c r="P4" s="140"/>
      <c r="Q4" s="140" t="s">
        <v>99</v>
      </c>
      <c r="R4" s="140"/>
      <c r="S4" s="140"/>
      <c r="T4" s="170" t="s">
        <v>100</v>
      </c>
      <c r="U4" s="170"/>
      <c r="V4" s="170"/>
    </row>
    <row r="5" spans="1:22">
      <c r="A5" s="140"/>
      <c r="B5" s="172" t="s">
        <v>101</v>
      </c>
      <c r="C5" s="172" t="s">
        <v>2</v>
      </c>
      <c r="D5" s="172" t="s">
        <v>102</v>
      </c>
      <c r="E5" s="172" t="s">
        <v>103</v>
      </c>
      <c r="F5" s="167" t="s">
        <v>8</v>
      </c>
      <c r="G5" s="168"/>
      <c r="H5" s="169"/>
      <c r="I5" s="167" t="s">
        <v>104</v>
      </c>
      <c r="J5" s="169"/>
      <c r="K5" s="140" t="s">
        <v>105</v>
      </c>
      <c r="L5" s="140"/>
      <c r="M5" s="172" t="s">
        <v>106</v>
      </c>
      <c r="N5" s="172" t="s">
        <v>107</v>
      </c>
      <c r="O5" s="172" t="s">
        <v>108</v>
      </c>
      <c r="P5" s="172" t="s">
        <v>109</v>
      </c>
      <c r="Q5" s="172" t="s">
        <v>110</v>
      </c>
      <c r="R5" s="172" t="s">
        <v>111</v>
      </c>
      <c r="S5" s="172" t="s">
        <v>112</v>
      </c>
      <c r="T5" s="174" t="s">
        <v>113</v>
      </c>
      <c r="U5" s="174" t="s">
        <v>114</v>
      </c>
      <c r="V5" s="174" t="s">
        <v>115</v>
      </c>
    </row>
    <row r="6" spans="1:22" ht="27.95" customHeight="1">
      <c r="A6" s="140"/>
      <c r="B6" s="173"/>
      <c r="C6" s="173"/>
      <c r="D6" s="173"/>
      <c r="E6" s="173"/>
      <c r="F6" s="16" t="s">
        <v>64</v>
      </c>
      <c r="G6" s="16" t="s">
        <v>65</v>
      </c>
      <c r="H6" s="16" t="s">
        <v>66</v>
      </c>
      <c r="I6" s="15" t="s">
        <v>19</v>
      </c>
      <c r="J6" s="15" t="s">
        <v>67</v>
      </c>
      <c r="K6" s="15" t="s">
        <v>116</v>
      </c>
      <c r="L6" s="15" t="s">
        <v>67</v>
      </c>
      <c r="M6" s="173"/>
      <c r="N6" s="173"/>
      <c r="O6" s="173"/>
      <c r="P6" s="173"/>
      <c r="Q6" s="173"/>
      <c r="R6" s="173"/>
      <c r="S6" s="173"/>
      <c r="T6" s="175"/>
      <c r="U6" s="175"/>
      <c r="V6" s="175"/>
    </row>
    <row r="7" spans="1:22">
      <c r="A7" s="140"/>
      <c r="B7" s="15" t="s">
        <v>117</v>
      </c>
      <c r="C7" s="15" t="s">
        <v>30</v>
      </c>
      <c r="D7" s="15" t="s">
        <v>118</v>
      </c>
      <c r="E7" s="15" t="s">
        <v>119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120</v>
      </c>
      <c r="P7" s="15" t="s">
        <v>120</v>
      </c>
      <c r="Q7" s="15" t="s">
        <v>31</v>
      </c>
      <c r="R7" s="15" t="s">
        <v>31</v>
      </c>
      <c r="S7" s="15" t="s">
        <v>31</v>
      </c>
      <c r="T7" s="38" t="s">
        <v>121</v>
      </c>
      <c r="U7" s="38" t="s">
        <v>32</v>
      </c>
      <c r="V7" s="38" t="s">
        <v>32</v>
      </c>
    </row>
    <row r="8" spans="1:22">
      <c r="A8" s="17">
        <v>0</v>
      </c>
      <c r="B8" s="18">
        <v>1</v>
      </c>
      <c r="C8" s="17">
        <v>2</v>
      </c>
      <c r="D8" s="17">
        <v>3</v>
      </c>
      <c r="E8" s="18">
        <v>4</v>
      </c>
      <c r="F8" s="17">
        <v>5</v>
      </c>
      <c r="G8" s="17">
        <v>6</v>
      </c>
      <c r="H8" s="18">
        <v>7</v>
      </c>
      <c r="I8" s="17">
        <v>8</v>
      </c>
      <c r="J8" s="17">
        <v>9</v>
      </c>
      <c r="K8" s="17">
        <v>10</v>
      </c>
      <c r="L8" s="17">
        <v>11</v>
      </c>
      <c r="M8" s="18">
        <v>12</v>
      </c>
      <c r="N8" s="17">
        <v>13</v>
      </c>
      <c r="O8" s="17">
        <v>14</v>
      </c>
      <c r="P8" s="18">
        <v>15</v>
      </c>
      <c r="Q8" s="17">
        <v>16</v>
      </c>
      <c r="R8" s="17">
        <v>17</v>
      </c>
      <c r="S8" s="18">
        <v>18</v>
      </c>
      <c r="T8" s="17">
        <v>19</v>
      </c>
      <c r="U8" s="17">
        <v>20</v>
      </c>
      <c r="V8" s="18">
        <v>21</v>
      </c>
    </row>
    <row r="9" spans="1:22" ht="24">
      <c r="A9" s="19" t="s">
        <v>122</v>
      </c>
      <c r="B9" s="20">
        <f>SUM(B10:B17)</f>
        <v>27125</v>
      </c>
      <c r="C9" s="20">
        <f>SUM(C10:C17)</f>
        <v>38631</v>
      </c>
      <c r="D9" s="21">
        <f>SUM(D10:D17)</f>
        <v>365.33800000000008</v>
      </c>
      <c r="E9" s="20">
        <f t="shared" ref="E9:E12" si="0">C9/D9/100</f>
        <v>1.0574043762214713</v>
      </c>
      <c r="F9" s="20">
        <f>SUM(F10:F17)</f>
        <v>22419</v>
      </c>
      <c r="G9" s="20">
        <f t="shared" ref="G9:S9" si="1">SUM(G10:G17)</f>
        <v>13686</v>
      </c>
      <c r="H9" s="20">
        <f t="shared" si="1"/>
        <v>2526</v>
      </c>
      <c r="I9" s="20">
        <f t="shared" si="1"/>
        <v>15511</v>
      </c>
      <c r="J9" s="20">
        <f t="shared" si="1"/>
        <v>2923</v>
      </c>
      <c r="K9" s="20">
        <f t="shared" si="1"/>
        <v>2761</v>
      </c>
      <c r="L9" s="20">
        <f t="shared" si="1"/>
        <v>588</v>
      </c>
      <c r="M9" s="20">
        <f t="shared" si="1"/>
        <v>1044</v>
      </c>
      <c r="N9" s="20">
        <f t="shared" si="1"/>
        <v>1172</v>
      </c>
      <c r="O9" s="20">
        <f t="shared" si="1"/>
        <v>1049</v>
      </c>
      <c r="P9" s="20">
        <f t="shared" si="1"/>
        <v>1172</v>
      </c>
      <c r="Q9" s="21">
        <f t="shared" si="1"/>
        <v>16037.220000000001</v>
      </c>
      <c r="R9" s="21">
        <f t="shared" si="1"/>
        <v>4856.7329180000006</v>
      </c>
      <c r="S9" s="21">
        <f t="shared" si="1"/>
        <v>4856.7329</v>
      </c>
      <c r="T9" s="20">
        <v>8160</v>
      </c>
      <c r="U9" s="39">
        <v>680</v>
      </c>
      <c r="V9" s="31"/>
    </row>
    <row r="10" spans="1:22">
      <c r="A10" s="18" t="s">
        <v>76</v>
      </c>
      <c r="B10" s="20">
        <v>493</v>
      </c>
      <c r="C10" s="20">
        <v>661</v>
      </c>
      <c r="D10" s="22">
        <v>15.55</v>
      </c>
      <c r="E10" s="23">
        <v>4.3E-3</v>
      </c>
      <c r="F10" s="20">
        <v>481</v>
      </c>
      <c r="G10" s="20">
        <v>158</v>
      </c>
      <c r="H10" s="20">
        <v>22</v>
      </c>
      <c r="I10" s="20">
        <v>159</v>
      </c>
      <c r="J10" s="20">
        <v>75</v>
      </c>
      <c r="K10" s="20">
        <v>15</v>
      </c>
      <c r="L10" s="20">
        <v>1</v>
      </c>
      <c r="M10" s="35">
        <v>161</v>
      </c>
      <c r="N10" s="20">
        <v>5</v>
      </c>
      <c r="O10" s="35">
        <v>161</v>
      </c>
      <c r="P10" s="20">
        <v>5</v>
      </c>
      <c r="Q10" s="21">
        <v>400</v>
      </c>
      <c r="R10" s="21">
        <v>81.569999999999993</v>
      </c>
      <c r="S10" s="21">
        <v>81.569999999999993</v>
      </c>
      <c r="T10" s="40">
        <v>8160</v>
      </c>
      <c r="U10" s="40">
        <v>680</v>
      </c>
      <c r="V10" s="41">
        <v>411.37</v>
      </c>
    </row>
    <row r="11" spans="1:22">
      <c r="A11" s="18" t="s">
        <v>77</v>
      </c>
      <c r="B11" s="24">
        <v>11464</v>
      </c>
      <c r="C11" s="24">
        <v>18097</v>
      </c>
      <c r="D11" s="25">
        <v>128</v>
      </c>
      <c r="E11" s="20">
        <f t="shared" si="0"/>
        <v>1.413828125</v>
      </c>
      <c r="F11" s="20">
        <v>9723</v>
      </c>
      <c r="G11" s="20">
        <v>7336</v>
      </c>
      <c r="H11" s="20">
        <v>1038</v>
      </c>
      <c r="I11" s="20">
        <v>8568</v>
      </c>
      <c r="J11" s="20">
        <v>1111</v>
      </c>
      <c r="K11" s="20">
        <v>21</v>
      </c>
      <c r="L11" s="20">
        <v>28</v>
      </c>
      <c r="M11" s="36">
        <v>140</v>
      </c>
      <c r="N11" s="36">
        <v>263</v>
      </c>
      <c r="O11" s="36">
        <v>140</v>
      </c>
      <c r="P11" s="36">
        <v>263</v>
      </c>
      <c r="Q11" s="25">
        <v>8277</v>
      </c>
      <c r="R11" s="25">
        <v>2063.3778000000002</v>
      </c>
      <c r="S11" s="25">
        <v>2063.3778000000002</v>
      </c>
      <c r="T11" s="20">
        <v>8160</v>
      </c>
      <c r="U11" s="39">
        <v>680</v>
      </c>
      <c r="V11" s="31">
        <f>S11*10000/C11/3</f>
        <v>380.05890479084934</v>
      </c>
    </row>
    <row r="12" spans="1:22">
      <c r="A12" s="26" t="s">
        <v>123</v>
      </c>
      <c r="B12" s="27">
        <v>27</v>
      </c>
      <c r="C12" s="28">
        <v>44</v>
      </c>
      <c r="D12" s="29">
        <v>0.50800000000000001</v>
      </c>
      <c r="E12" s="20">
        <f t="shared" si="0"/>
        <v>0.86614173228346458</v>
      </c>
      <c r="F12" s="30">
        <v>21</v>
      </c>
      <c r="G12" s="30">
        <v>19</v>
      </c>
      <c r="H12" s="30">
        <v>4</v>
      </c>
      <c r="I12" s="30">
        <v>15</v>
      </c>
      <c r="J12" s="30">
        <v>13</v>
      </c>
      <c r="K12" s="30">
        <v>2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42">
        <v>28.52</v>
      </c>
      <c r="R12" s="42">
        <v>4.2309000000000001</v>
      </c>
      <c r="S12" s="42">
        <v>4.2309000000000001</v>
      </c>
      <c r="T12" s="20">
        <v>8160</v>
      </c>
      <c r="U12" s="39">
        <v>680</v>
      </c>
      <c r="V12" s="43">
        <v>320.52300000000002</v>
      </c>
    </row>
    <row r="13" spans="1:22">
      <c r="A13" s="17" t="s">
        <v>78</v>
      </c>
      <c r="B13" s="20">
        <v>384</v>
      </c>
      <c r="C13" s="31">
        <v>589</v>
      </c>
      <c r="D13" s="25">
        <v>26.54</v>
      </c>
      <c r="E13" s="20"/>
      <c r="F13" s="20">
        <v>327</v>
      </c>
      <c r="G13" s="20">
        <v>209</v>
      </c>
      <c r="H13" s="20">
        <v>53</v>
      </c>
      <c r="I13" s="20">
        <v>181</v>
      </c>
      <c r="J13" s="20">
        <v>114</v>
      </c>
      <c r="K13" s="20">
        <v>4</v>
      </c>
      <c r="L13" s="20">
        <v>2</v>
      </c>
      <c r="M13" s="20">
        <v>5</v>
      </c>
      <c r="N13" s="20">
        <v>19</v>
      </c>
      <c r="O13" s="20">
        <v>5</v>
      </c>
      <c r="P13" s="20">
        <v>19</v>
      </c>
      <c r="Q13" s="44"/>
      <c r="R13" s="25">
        <v>79.577517999999998</v>
      </c>
      <c r="S13" s="25">
        <v>79.577500000000001</v>
      </c>
      <c r="T13" s="20">
        <v>8160</v>
      </c>
      <c r="U13" s="39">
        <v>680</v>
      </c>
      <c r="V13" s="31">
        <f>R13*10000/3/C13</f>
        <v>450.3538087153367</v>
      </c>
    </row>
    <row r="14" spans="1:22">
      <c r="A14" s="18" t="s">
        <v>79</v>
      </c>
      <c r="B14" s="20">
        <v>3911</v>
      </c>
      <c r="C14" s="20">
        <v>5286</v>
      </c>
      <c r="D14" s="21">
        <v>58.9</v>
      </c>
      <c r="E14" s="20">
        <f>C14/D14/100</f>
        <v>0.89745331069609502</v>
      </c>
      <c r="F14" s="20">
        <v>3519</v>
      </c>
      <c r="G14" s="20">
        <v>1484</v>
      </c>
      <c r="H14" s="20">
        <v>283</v>
      </c>
      <c r="I14" s="20">
        <v>1389</v>
      </c>
      <c r="J14" s="20">
        <v>980</v>
      </c>
      <c r="K14" s="20">
        <v>80</v>
      </c>
      <c r="L14" s="20">
        <v>17</v>
      </c>
      <c r="M14" s="20">
        <v>549</v>
      </c>
      <c r="N14" s="20">
        <v>454</v>
      </c>
      <c r="O14" s="20">
        <v>549</v>
      </c>
      <c r="P14" s="20">
        <v>454</v>
      </c>
      <c r="Q14" s="21">
        <v>3583.7</v>
      </c>
      <c r="R14" s="21">
        <v>674.56</v>
      </c>
      <c r="S14" s="21">
        <v>674.56</v>
      </c>
      <c r="T14" s="20">
        <v>8160</v>
      </c>
      <c r="U14" s="39">
        <v>680</v>
      </c>
      <c r="V14" s="20">
        <v>423.1</v>
      </c>
    </row>
    <row r="15" spans="1:22">
      <c r="A15" s="32" t="s">
        <v>80</v>
      </c>
      <c r="B15" s="22">
        <v>8416</v>
      </c>
      <c r="C15" s="22">
        <v>10212</v>
      </c>
      <c r="D15" s="22">
        <v>58.57</v>
      </c>
      <c r="E15" s="22">
        <v>1.77</v>
      </c>
      <c r="F15" s="22">
        <v>6056</v>
      </c>
      <c r="G15" s="22">
        <v>3275</v>
      </c>
      <c r="H15" s="22">
        <v>881</v>
      </c>
      <c r="I15" s="22">
        <v>3993</v>
      </c>
      <c r="J15" s="22">
        <v>149</v>
      </c>
      <c r="K15" s="22">
        <v>2605</v>
      </c>
      <c r="L15" s="22">
        <v>529</v>
      </c>
      <c r="M15" s="22">
        <v>145</v>
      </c>
      <c r="N15" s="22">
        <v>323</v>
      </c>
      <c r="O15" s="22">
        <v>145</v>
      </c>
      <c r="P15" s="22">
        <v>323</v>
      </c>
      <c r="Q15" s="21">
        <v>1345</v>
      </c>
      <c r="R15" s="21">
        <v>1473.79</v>
      </c>
      <c r="S15" s="21">
        <v>1473.79</v>
      </c>
      <c r="T15" s="22">
        <v>8160</v>
      </c>
      <c r="U15" s="22">
        <v>680</v>
      </c>
      <c r="V15" s="22">
        <v>479</v>
      </c>
    </row>
    <row r="16" spans="1:22">
      <c r="A16" s="32" t="s">
        <v>81</v>
      </c>
      <c r="B16" s="20">
        <v>839</v>
      </c>
      <c r="C16" s="20">
        <v>1720</v>
      </c>
      <c r="D16" s="22">
        <v>23.68</v>
      </c>
      <c r="E16" s="20">
        <f>C16/D16/100</f>
        <v>0.72635135135135132</v>
      </c>
      <c r="F16" s="22">
        <v>826</v>
      </c>
      <c r="G16" s="22">
        <v>733</v>
      </c>
      <c r="H16" s="22">
        <v>161</v>
      </c>
      <c r="I16" s="22">
        <v>750</v>
      </c>
      <c r="J16" s="22">
        <v>221</v>
      </c>
      <c r="K16" s="22">
        <v>8</v>
      </c>
      <c r="L16" s="22">
        <v>9</v>
      </c>
      <c r="M16" s="22">
        <v>26</v>
      </c>
      <c r="N16" s="22">
        <v>66</v>
      </c>
      <c r="O16" s="22">
        <v>26</v>
      </c>
      <c r="P16" s="22">
        <v>66</v>
      </c>
      <c r="Q16" s="21">
        <v>1400</v>
      </c>
      <c r="R16" s="21">
        <v>203.63229999999999</v>
      </c>
      <c r="S16" s="21">
        <v>203.63229999999999</v>
      </c>
      <c r="T16" s="20">
        <v>8160</v>
      </c>
      <c r="U16" s="39">
        <v>680</v>
      </c>
      <c r="V16" s="20">
        <f>R16*10000/C16/3</f>
        <v>394.63624031007748</v>
      </c>
    </row>
    <row r="17" spans="1:22" s="13" customFormat="1">
      <c r="A17" s="18" t="s">
        <v>51</v>
      </c>
      <c r="B17" s="20">
        <v>1591</v>
      </c>
      <c r="C17" s="20">
        <v>2022</v>
      </c>
      <c r="D17" s="21">
        <v>53.59</v>
      </c>
      <c r="E17" s="33">
        <f>C17/D17/100</f>
        <v>0.37730919947751446</v>
      </c>
      <c r="F17" s="20">
        <v>1466</v>
      </c>
      <c r="G17" s="20">
        <v>472</v>
      </c>
      <c r="H17" s="20">
        <v>84</v>
      </c>
      <c r="I17" s="20">
        <v>456</v>
      </c>
      <c r="J17" s="20">
        <v>260</v>
      </c>
      <c r="K17" s="20">
        <v>26</v>
      </c>
      <c r="L17" s="20">
        <v>2</v>
      </c>
      <c r="M17" s="20">
        <v>18</v>
      </c>
      <c r="N17" s="20">
        <v>42</v>
      </c>
      <c r="O17" s="20">
        <v>23</v>
      </c>
      <c r="P17" s="20">
        <v>42</v>
      </c>
      <c r="Q17" s="21">
        <v>1003</v>
      </c>
      <c r="R17" s="21">
        <v>275.99439999999998</v>
      </c>
      <c r="S17" s="21">
        <v>275.99439999999998</v>
      </c>
      <c r="T17" s="20">
        <v>8160</v>
      </c>
      <c r="U17" s="39">
        <v>680</v>
      </c>
      <c r="V17" s="20">
        <v>455</v>
      </c>
    </row>
    <row r="18" spans="1:22" ht="14.25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</row>
    <row r="19" spans="1:22" ht="14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45"/>
      <c r="U19" s="45"/>
      <c r="V19" s="46"/>
    </row>
  </sheetData>
  <mergeCells count="30">
    <mergeCell ref="T5:T6"/>
    <mergeCell ref="U5:U6"/>
    <mergeCell ref="V5:V6"/>
    <mergeCell ref="F5:H5"/>
    <mergeCell ref="I5:J5"/>
    <mergeCell ref="K5:L5"/>
    <mergeCell ref="A18:V18"/>
    <mergeCell ref="A4:A7"/>
    <mergeCell ref="B5:B6"/>
    <mergeCell ref="C5:C6"/>
    <mergeCell ref="D5:D6"/>
    <mergeCell ref="E5:E6"/>
    <mergeCell ref="M5:M6"/>
    <mergeCell ref="N5:N6"/>
    <mergeCell ref="O5:O6"/>
    <mergeCell ref="P5:P6"/>
    <mergeCell ref="Q5:Q6"/>
    <mergeCell ref="R5:R6"/>
    <mergeCell ref="S5:S6"/>
    <mergeCell ref="B4:E4"/>
    <mergeCell ref="F4:L4"/>
    <mergeCell ref="M4:P4"/>
    <mergeCell ref="Q4:S4"/>
    <mergeCell ref="T4:V4"/>
    <mergeCell ref="A1:V1"/>
    <mergeCell ref="A2:V2"/>
    <mergeCell ref="A3:D3"/>
    <mergeCell ref="G3:I3"/>
    <mergeCell ref="O3:Q3"/>
    <mergeCell ref="T3:V3"/>
  </mergeCells>
  <phoneticPr fontId="35" type="noConversion"/>
  <pageMargins left="0.75138888888888899" right="0.75138888888888899" top="1" bottom="1" header="0.5" footer="0.5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R22" sqref="R22"/>
    </sheetView>
  </sheetViews>
  <sheetFormatPr defaultColWidth="9" defaultRowHeight="13.5"/>
  <cols>
    <col min="2" max="2" width="3.75" customWidth="1"/>
    <col min="3" max="3" width="10.25" customWidth="1"/>
    <col min="9" max="11" width="12.875"/>
    <col min="12" max="13" width="9.25"/>
    <col min="14" max="16" width="12.875"/>
    <col min="17" max="18" width="9.25"/>
    <col min="19" max="19" width="9.375"/>
  </cols>
  <sheetData>
    <row r="1" spans="1:19" ht="36.950000000000003" customHeight="1">
      <c r="A1" s="176" t="s">
        <v>124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</row>
    <row r="2" spans="1:19" ht="29.1" customHeight="1">
      <c r="A2" s="183" t="s">
        <v>1</v>
      </c>
      <c r="B2" s="184"/>
      <c r="C2" s="182" t="s">
        <v>125</v>
      </c>
      <c r="D2" s="185" t="s">
        <v>126</v>
      </c>
      <c r="E2" s="186"/>
      <c r="F2" s="185" t="s">
        <v>127</v>
      </c>
      <c r="G2" s="189"/>
      <c r="H2" s="186"/>
      <c r="I2" s="182" t="s">
        <v>128</v>
      </c>
      <c r="J2" s="177" t="s">
        <v>129</v>
      </c>
      <c r="K2" s="177"/>
      <c r="L2" s="177"/>
      <c r="M2" s="177"/>
      <c r="N2" s="182" t="s">
        <v>130</v>
      </c>
      <c r="O2" s="177" t="s">
        <v>129</v>
      </c>
      <c r="P2" s="177"/>
      <c r="Q2" s="177"/>
      <c r="R2" s="177"/>
      <c r="S2" s="182" t="s">
        <v>131</v>
      </c>
    </row>
    <row r="3" spans="1:19" ht="18.600000000000001" customHeight="1">
      <c r="A3" s="184"/>
      <c r="B3" s="184"/>
      <c r="C3" s="182"/>
      <c r="D3" s="187"/>
      <c r="E3" s="188"/>
      <c r="F3" s="187"/>
      <c r="G3" s="190"/>
      <c r="H3" s="188"/>
      <c r="I3" s="182"/>
      <c r="J3" s="177" t="s">
        <v>132</v>
      </c>
      <c r="K3" s="177"/>
      <c r="L3" s="177"/>
      <c r="M3" s="182" t="s">
        <v>133</v>
      </c>
      <c r="N3" s="182"/>
      <c r="O3" s="177" t="s">
        <v>132</v>
      </c>
      <c r="P3" s="177"/>
      <c r="Q3" s="177"/>
      <c r="R3" s="182" t="s">
        <v>133</v>
      </c>
      <c r="S3" s="182"/>
    </row>
    <row r="4" spans="1:19" ht="39.950000000000003" customHeight="1">
      <c r="A4" s="184"/>
      <c r="B4" s="184"/>
      <c r="C4" s="182"/>
      <c r="D4" s="2" t="s">
        <v>134</v>
      </c>
      <c r="E4" s="1" t="s">
        <v>135</v>
      </c>
      <c r="F4" s="2" t="s">
        <v>136</v>
      </c>
      <c r="G4" s="2" t="s">
        <v>137</v>
      </c>
      <c r="H4" s="1" t="s">
        <v>74</v>
      </c>
      <c r="I4" s="182"/>
      <c r="J4" s="177"/>
      <c r="K4" s="1" t="s">
        <v>138</v>
      </c>
      <c r="L4" s="2" t="s">
        <v>139</v>
      </c>
      <c r="M4" s="177"/>
      <c r="N4" s="182"/>
      <c r="O4" s="177"/>
      <c r="P4" s="1" t="s">
        <v>138</v>
      </c>
      <c r="Q4" s="2" t="s">
        <v>139</v>
      </c>
      <c r="R4" s="177"/>
      <c r="S4" s="182"/>
    </row>
    <row r="5" spans="1:19" ht="27" customHeight="1">
      <c r="A5" s="178" t="s">
        <v>140</v>
      </c>
      <c r="B5" s="178"/>
      <c r="C5" s="3" t="s">
        <v>141</v>
      </c>
      <c r="D5" s="3" t="s">
        <v>120</v>
      </c>
      <c r="E5" s="3" t="s">
        <v>120</v>
      </c>
      <c r="F5" s="3" t="s">
        <v>120</v>
      </c>
      <c r="G5" s="3" t="s">
        <v>120</v>
      </c>
      <c r="H5" s="3" t="s">
        <v>120</v>
      </c>
      <c r="I5" s="3" t="s">
        <v>31</v>
      </c>
      <c r="J5" s="3" t="s">
        <v>31</v>
      </c>
      <c r="K5" s="3" t="s">
        <v>31</v>
      </c>
      <c r="L5" s="3" t="s">
        <v>31</v>
      </c>
      <c r="M5" s="3" t="s">
        <v>31</v>
      </c>
      <c r="N5" s="3" t="s">
        <v>31</v>
      </c>
      <c r="O5" s="3" t="s">
        <v>31</v>
      </c>
      <c r="P5" s="3" t="s">
        <v>31</v>
      </c>
      <c r="Q5" s="3" t="s">
        <v>31</v>
      </c>
      <c r="R5" s="3" t="s">
        <v>31</v>
      </c>
      <c r="S5" s="3" t="s">
        <v>142</v>
      </c>
    </row>
    <row r="6" spans="1:19" ht="18.600000000000001" customHeight="1">
      <c r="A6" s="179" t="s">
        <v>76</v>
      </c>
      <c r="B6" s="179"/>
      <c r="C6" s="4">
        <v>2431</v>
      </c>
      <c r="D6" s="4">
        <v>2431</v>
      </c>
      <c r="E6" s="4">
        <v>0</v>
      </c>
      <c r="F6" s="4">
        <v>1963</v>
      </c>
      <c r="G6" s="4">
        <v>465</v>
      </c>
      <c r="H6" s="4">
        <v>1</v>
      </c>
      <c r="I6" s="8">
        <v>31.14</v>
      </c>
      <c r="J6" s="8">
        <v>31.14</v>
      </c>
      <c r="K6" s="8">
        <v>31.14</v>
      </c>
      <c r="L6" s="8">
        <v>0</v>
      </c>
      <c r="M6" s="8">
        <v>0</v>
      </c>
      <c r="N6" s="8">
        <v>31.14</v>
      </c>
      <c r="O6" s="8">
        <v>31.14</v>
      </c>
      <c r="P6" s="8">
        <v>31.14</v>
      </c>
      <c r="Q6" s="8">
        <v>0</v>
      </c>
      <c r="R6" s="8">
        <v>0</v>
      </c>
      <c r="S6" s="11">
        <v>128.1</v>
      </c>
    </row>
    <row r="7" spans="1:19" ht="18.600000000000001" customHeight="1">
      <c r="A7" s="179" t="s">
        <v>51</v>
      </c>
      <c r="B7" s="179"/>
      <c r="C7" s="4">
        <v>4894</v>
      </c>
      <c r="D7" s="4">
        <v>4894</v>
      </c>
      <c r="E7" s="4">
        <v>0</v>
      </c>
      <c r="F7" s="4">
        <v>2098</v>
      </c>
      <c r="G7" s="4">
        <v>337</v>
      </c>
      <c r="H7" s="4">
        <v>2459</v>
      </c>
      <c r="I7" s="8">
        <v>66.507000000000005</v>
      </c>
      <c r="J7" s="8">
        <v>66.507000000000005</v>
      </c>
      <c r="K7" s="8">
        <v>66.507000000000005</v>
      </c>
      <c r="L7" s="8">
        <v>0</v>
      </c>
      <c r="M7" s="8">
        <v>0</v>
      </c>
      <c r="N7" s="8">
        <v>66.507000000000005</v>
      </c>
      <c r="O7" s="8">
        <v>66.507000000000005</v>
      </c>
      <c r="P7" s="8">
        <v>66.507000000000005</v>
      </c>
      <c r="Q7" s="8">
        <v>0</v>
      </c>
      <c r="R7" s="8">
        <v>0</v>
      </c>
      <c r="S7" s="11">
        <v>136</v>
      </c>
    </row>
    <row r="8" spans="1:19" ht="18.600000000000001" customHeight="1">
      <c r="A8" s="179" t="s">
        <v>35</v>
      </c>
      <c r="B8" s="179"/>
      <c r="C8" s="4">
        <v>56</v>
      </c>
      <c r="D8" s="4">
        <v>56</v>
      </c>
      <c r="E8" s="4"/>
      <c r="F8" s="4"/>
      <c r="G8" s="4"/>
      <c r="H8" s="4">
        <v>56</v>
      </c>
      <c r="I8" s="8">
        <v>7.7</v>
      </c>
      <c r="J8" s="8">
        <v>7.7</v>
      </c>
      <c r="K8" s="8">
        <v>7.7</v>
      </c>
      <c r="L8" s="9"/>
      <c r="M8" s="9"/>
      <c r="N8" s="9">
        <v>7.7</v>
      </c>
      <c r="O8" s="9">
        <v>7.7</v>
      </c>
      <c r="P8" s="9">
        <v>7.7</v>
      </c>
      <c r="Q8" s="9"/>
      <c r="R8" s="9"/>
      <c r="S8" s="12">
        <v>1375</v>
      </c>
    </row>
    <row r="9" spans="1:19" ht="18.600000000000001" customHeight="1">
      <c r="A9" s="180" t="s">
        <v>36</v>
      </c>
      <c r="B9" s="181"/>
      <c r="C9" s="4"/>
      <c r="D9" s="4"/>
      <c r="E9" s="4"/>
      <c r="F9" s="4"/>
      <c r="G9" s="4"/>
      <c r="H9" s="4"/>
      <c r="I9" s="8"/>
      <c r="J9" s="8"/>
      <c r="K9" s="8"/>
      <c r="L9" s="8"/>
      <c r="M9" s="8"/>
      <c r="N9" s="8"/>
      <c r="O9" s="8"/>
      <c r="P9" s="8"/>
      <c r="Q9" s="8"/>
      <c r="R9" s="8"/>
      <c r="S9" s="11"/>
    </row>
    <row r="10" spans="1:19" ht="18.600000000000001" customHeight="1">
      <c r="A10" s="179" t="s">
        <v>79</v>
      </c>
      <c r="B10" s="179"/>
      <c r="C10" s="4">
        <v>18398</v>
      </c>
      <c r="D10" s="4">
        <v>18397</v>
      </c>
      <c r="E10" s="4">
        <v>1</v>
      </c>
      <c r="F10" s="4">
        <v>5561</v>
      </c>
      <c r="G10" s="4">
        <v>3807</v>
      </c>
      <c r="H10" s="4">
        <v>9030</v>
      </c>
      <c r="I10" s="8">
        <v>333</v>
      </c>
      <c r="J10" s="8"/>
      <c r="K10" s="8">
        <v>333</v>
      </c>
      <c r="L10" s="8"/>
      <c r="M10" s="8"/>
      <c r="N10" s="8">
        <v>333</v>
      </c>
      <c r="O10" s="8">
        <v>333</v>
      </c>
      <c r="P10" s="8">
        <v>333</v>
      </c>
      <c r="Q10" s="8"/>
      <c r="R10" s="8"/>
      <c r="S10" s="11">
        <v>180</v>
      </c>
    </row>
    <row r="11" spans="1:19" ht="18.600000000000001" customHeight="1">
      <c r="A11" s="179" t="s">
        <v>77</v>
      </c>
      <c r="B11" s="179"/>
      <c r="C11" s="4">
        <v>15096</v>
      </c>
      <c r="D11" s="5">
        <v>15096</v>
      </c>
      <c r="E11" s="5"/>
      <c r="F11" s="5">
        <v>1658</v>
      </c>
      <c r="G11" s="5">
        <v>1218</v>
      </c>
      <c r="H11" s="5">
        <v>12220</v>
      </c>
      <c r="I11" s="9">
        <v>597.24</v>
      </c>
      <c r="J11" s="9">
        <v>597.24</v>
      </c>
      <c r="K11" s="9">
        <v>597.24</v>
      </c>
      <c r="L11" s="9"/>
      <c r="M11" s="9"/>
      <c r="N11" s="9">
        <v>597.24</v>
      </c>
      <c r="O11" s="9">
        <v>597.24</v>
      </c>
      <c r="P11" s="9">
        <v>597.24</v>
      </c>
      <c r="Q11" s="9"/>
      <c r="R11" s="9"/>
      <c r="S11" s="12">
        <v>395.63</v>
      </c>
    </row>
    <row r="12" spans="1:19" ht="18.600000000000001" customHeight="1">
      <c r="A12" s="179" t="s">
        <v>80</v>
      </c>
      <c r="B12" s="179"/>
      <c r="C12" s="6">
        <v>8476</v>
      </c>
      <c r="D12" s="6">
        <v>8476</v>
      </c>
      <c r="E12" s="6"/>
      <c r="F12" s="6">
        <v>2755</v>
      </c>
      <c r="G12" s="6">
        <v>407</v>
      </c>
      <c r="H12" s="6">
        <v>5314</v>
      </c>
      <c r="I12" s="10">
        <v>659.35699999999997</v>
      </c>
      <c r="J12" s="10">
        <v>659.35699999999997</v>
      </c>
      <c r="K12" s="10">
        <v>659.35699999999997</v>
      </c>
      <c r="L12" s="8"/>
      <c r="M12" s="8"/>
      <c r="N12" s="10">
        <v>659.35699999999997</v>
      </c>
      <c r="O12" s="10">
        <v>659.35699999999997</v>
      </c>
      <c r="P12" s="10">
        <v>659.35699999999997</v>
      </c>
      <c r="Q12" s="8"/>
      <c r="R12" s="8"/>
      <c r="S12" s="11">
        <v>778</v>
      </c>
    </row>
    <row r="13" spans="1:19" ht="18.600000000000001" customHeight="1">
      <c r="A13" s="179" t="s">
        <v>81</v>
      </c>
      <c r="B13" s="179"/>
      <c r="C13" s="7">
        <v>16482</v>
      </c>
      <c r="D13" s="7">
        <v>16481</v>
      </c>
      <c r="E13" s="7">
        <v>1</v>
      </c>
      <c r="F13" s="7">
        <v>1879</v>
      </c>
      <c r="G13" s="7">
        <v>2751</v>
      </c>
      <c r="H13" s="7">
        <v>11852</v>
      </c>
      <c r="I13" s="9">
        <v>293.93599999999998</v>
      </c>
      <c r="J13" s="9">
        <v>293.93599999999998</v>
      </c>
      <c r="K13" s="9">
        <v>293.93599999999998</v>
      </c>
      <c r="L13" s="8"/>
      <c r="M13" s="8"/>
      <c r="N13" s="9">
        <v>293.93599999999998</v>
      </c>
      <c r="O13" s="9">
        <v>293.93599999999998</v>
      </c>
      <c r="P13" s="9">
        <v>293.93599999999998</v>
      </c>
      <c r="Q13" s="8"/>
      <c r="R13" s="8"/>
      <c r="S13" s="12">
        <f>O13*10000/C13</f>
        <v>178.33758039072927</v>
      </c>
    </row>
    <row r="14" spans="1:19" ht="18.600000000000001" customHeight="1">
      <c r="A14" s="122" t="s">
        <v>82</v>
      </c>
      <c r="B14" s="124"/>
      <c r="C14" s="5">
        <f>SUM(C6:C13)</f>
        <v>65833</v>
      </c>
      <c r="D14" s="5">
        <f t="shared" ref="D14:R14" si="0">SUM(D6:D13)</f>
        <v>65831</v>
      </c>
      <c r="E14" s="5">
        <f t="shared" si="0"/>
        <v>2</v>
      </c>
      <c r="F14" s="5">
        <f t="shared" si="0"/>
        <v>15914</v>
      </c>
      <c r="G14" s="5">
        <f t="shared" si="0"/>
        <v>8985</v>
      </c>
      <c r="H14" s="5">
        <f t="shared" si="0"/>
        <v>40932</v>
      </c>
      <c r="I14" s="9">
        <f t="shared" si="0"/>
        <v>1988.8799999999999</v>
      </c>
      <c r="J14" s="9">
        <f t="shared" si="0"/>
        <v>1655.8799999999999</v>
      </c>
      <c r="K14" s="9">
        <f t="shared" si="0"/>
        <v>1988.8799999999999</v>
      </c>
      <c r="L14" s="9">
        <f t="shared" si="0"/>
        <v>0</v>
      </c>
      <c r="M14" s="9">
        <f t="shared" si="0"/>
        <v>0</v>
      </c>
      <c r="N14" s="9">
        <f t="shared" si="0"/>
        <v>1988.8799999999999</v>
      </c>
      <c r="O14" s="9">
        <f t="shared" si="0"/>
        <v>1988.8799999999999</v>
      </c>
      <c r="P14" s="9">
        <f t="shared" si="0"/>
        <v>1988.8799999999999</v>
      </c>
      <c r="Q14" s="9">
        <f t="shared" si="0"/>
        <v>0</v>
      </c>
      <c r="R14" s="9">
        <f t="shared" si="0"/>
        <v>0</v>
      </c>
      <c r="S14" s="12">
        <f>O14*10000/C14</f>
        <v>302.10988410067898</v>
      </c>
    </row>
  </sheetData>
  <mergeCells count="26"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S1"/>
    <mergeCell ref="J2:M2"/>
    <mergeCell ref="O2:R2"/>
    <mergeCell ref="K3:L3"/>
    <mergeCell ref="P3:Q3"/>
    <mergeCell ref="C2:C4"/>
    <mergeCell ref="I2:I4"/>
    <mergeCell ref="J3:J4"/>
    <mergeCell ref="M3:M4"/>
    <mergeCell ref="N2:N4"/>
    <mergeCell ref="O3:O4"/>
    <mergeCell ref="R3:R4"/>
    <mergeCell ref="S2:S4"/>
    <mergeCell ref="A2:B4"/>
    <mergeCell ref="D2:E3"/>
    <mergeCell ref="F2:H3"/>
  </mergeCells>
  <phoneticPr fontId="35" type="noConversion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城市特困</vt:lpstr>
      <vt:lpstr>农村特困</vt:lpstr>
      <vt:lpstr>城市低保</vt:lpstr>
      <vt:lpstr>农村低保</vt:lpstr>
      <vt:lpstr>临时救助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MZJ1003</dc:creator>
  <cp:lastModifiedBy>泰州市民政局</cp:lastModifiedBy>
  <dcterms:created xsi:type="dcterms:W3CDTF">2020-01-02T02:36:00Z</dcterms:created>
  <dcterms:modified xsi:type="dcterms:W3CDTF">2020-04-14T03:17:48Z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