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城市特困" sheetId="1" r:id="rId1"/>
    <sheet name="农村特困" sheetId="5" r:id="rId2"/>
    <sheet name="城市低保" sheetId="2" r:id="rId3"/>
    <sheet name="农村低保" sheetId="3" r:id="rId4"/>
    <sheet name="临时救助" sheetId="4" r:id="rId5"/>
  </sheets>
  <calcPr calcId="144525"/>
</workbook>
</file>

<file path=xl/sharedStrings.xml><?xml version="1.0" encoding="utf-8"?>
<sst xmlns="http://schemas.openxmlformats.org/spreadsheetml/2006/main" count="387" uniqueCount="143">
  <si>
    <r>
      <t>2019年</t>
    </r>
    <r>
      <rPr>
        <u/>
        <sz val="20"/>
        <color rgb="FF000000"/>
        <rFont val="方正小标宋_GBK"/>
        <charset val="134"/>
      </rPr>
      <t xml:space="preserve"> 4 </t>
    </r>
    <r>
      <rPr>
        <sz val="20"/>
        <color theme="1"/>
        <rFont val="方正小标宋_GBK"/>
        <charset val="134"/>
      </rPr>
      <t>季度城市特困人员救助供养对象综合统计表</t>
    </r>
  </si>
  <si>
    <t>地区</t>
  </si>
  <si>
    <t>本季度末保障人数</t>
  </si>
  <si>
    <t>集中供养</t>
  </si>
  <si>
    <t>分散供养人数</t>
  </si>
  <si>
    <t>分散供养</t>
  </si>
  <si>
    <t>集中供养人数</t>
  </si>
  <si>
    <t>按自理能力划分</t>
  </si>
  <si>
    <t>按年龄划分</t>
  </si>
  <si>
    <t>按特殊身份划分</t>
  </si>
  <si>
    <t>动态管理</t>
  </si>
  <si>
    <t>供养救助标准</t>
  </si>
  <si>
    <t>全自理</t>
  </si>
  <si>
    <t>半护理</t>
  </si>
  <si>
    <t>全护理</t>
  </si>
  <si>
    <r>
      <rPr>
        <sz val="11"/>
        <color theme="1"/>
        <rFont val="宋体"/>
        <charset val="134"/>
      </rPr>
      <t>16</t>
    </r>
    <r>
      <rPr>
        <sz val="10"/>
        <color indexed="8"/>
        <rFont val="宋体"/>
        <charset val="134"/>
      </rPr>
      <t>岁以下</t>
    </r>
  </si>
  <si>
    <r>
      <rPr>
        <sz val="11"/>
        <color theme="1"/>
        <rFont val="宋体"/>
        <charset val="134"/>
      </rPr>
      <t>16-60</t>
    </r>
    <r>
      <rPr>
        <sz val="10"/>
        <color indexed="8"/>
        <rFont val="宋体"/>
        <charset val="134"/>
      </rPr>
      <t>岁</t>
    </r>
  </si>
  <si>
    <r>
      <rPr>
        <sz val="11"/>
        <color theme="1"/>
        <rFont val="宋体"/>
        <charset val="134"/>
      </rPr>
      <t>60-80</t>
    </r>
    <r>
      <rPr>
        <sz val="10"/>
        <color indexed="8"/>
        <rFont val="宋体"/>
        <charset val="134"/>
      </rPr>
      <t>岁</t>
    </r>
  </si>
  <si>
    <r>
      <rPr>
        <sz val="11"/>
        <color theme="1"/>
        <rFont val="宋体"/>
        <charset val="134"/>
      </rPr>
      <t>80</t>
    </r>
    <r>
      <rPr>
        <sz val="10"/>
        <color indexed="8"/>
        <rFont val="宋体"/>
        <charset val="134"/>
      </rPr>
      <t>岁以上</t>
    </r>
  </si>
  <si>
    <t>女性</t>
  </si>
  <si>
    <t>重度残疾人</t>
  </si>
  <si>
    <t>患精神疾病人</t>
  </si>
  <si>
    <t>1-本季度末新增保障对象</t>
  </si>
  <si>
    <t>1-本季度末退出保障对象</t>
  </si>
  <si>
    <t>1-本季度末支出保障金</t>
  </si>
  <si>
    <t>基本生活保障标准</t>
  </si>
  <si>
    <t>照料护理标准</t>
  </si>
  <si>
    <t>一档</t>
  </si>
  <si>
    <t>二档</t>
  </si>
  <si>
    <t>三档</t>
  </si>
  <si>
    <t>人</t>
  </si>
  <si>
    <t>万元</t>
  </si>
  <si>
    <t>元/月</t>
  </si>
  <si>
    <t>海陵</t>
  </si>
  <si>
    <t>高港</t>
  </si>
  <si>
    <t>医药高新区</t>
  </si>
  <si>
    <t>农业开发区</t>
  </si>
  <si>
    <t>姜堰</t>
  </si>
  <si>
    <t>靖江</t>
  </si>
  <si>
    <t>泰兴</t>
  </si>
  <si>
    <t>兴化</t>
  </si>
  <si>
    <t>合计</t>
  </si>
  <si>
    <t>填表说明：</t>
  </si>
  <si>
    <r>
      <rPr>
        <sz val="10"/>
        <color indexed="8"/>
        <rFont val="Arial"/>
        <charset val="0"/>
      </rPr>
      <t xml:space="preserve">      1. </t>
    </r>
    <r>
      <rPr>
        <sz val="10"/>
        <color indexed="8"/>
        <rFont val="宋体"/>
        <charset val="134"/>
      </rPr>
      <t>此表统计项综合了民政部</t>
    </r>
    <r>
      <rPr>
        <sz val="10"/>
        <color indexed="8"/>
        <rFont val="Arial"/>
        <charset val="0"/>
      </rPr>
      <t>2019</t>
    </r>
    <r>
      <rPr>
        <sz val="10"/>
        <color indexed="8"/>
        <rFont val="宋体"/>
        <charset val="134"/>
      </rPr>
      <t>年以来所有统计过的指标，按季填报；</t>
    </r>
  </si>
  <si>
    <r>
      <rPr>
        <sz val="10"/>
        <color indexed="8"/>
        <rFont val="Arial"/>
        <charset val="0"/>
      </rPr>
      <t xml:space="preserve">      2. </t>
    </r>
    <r>
      <rPr>
        <sz val="10"/>
        <color indexed="8"/>
        <rFont val="宋体"/>
        <charset val="134"/>
      </rPr>
      <t>重度残疾人依据残疾证统计填报，范围是一、二级，肢体、盲视力、精神、智力残疾对象；</t>
    </r>
  </si>
  <si>
    <r>
      <rPr>
        <sz val="10"/>
        <color indexed="8"/>
        <rFont val="Arial"/>
        <charset val="0"/>
      </rPr>
      <t xml:space="preserve">      3. </t>
    </r>
    <r>
      <rPr>
        <sz val="10"/>
        <color indexed="8"/>
        <rFont val="宋体"/>
        <charset val="134"/>
      </rPr>
      <t>患精神疾病人依据医院诊断证明统计填报，对于特殊情形可以适当放宽；</t>
    </r>
  </si>
  <si>
    <r>
      <rPr>
        <sz val="10"/>
        <color indexed="8"/>
        <rFont val="Arial"/>
        <charset val="0"/>
      </rPr>
      <t xml:space="preserve">      4. </t>
    </r>
    <r>
      <rPr>
        <sz val="10"/>
        <color indexed="8"/>
        <rFont val="宋体"/>
        <charset val="134"/>
      </rPr>
      <t>重度残疾和精神疾病对象可以重复统计；</t>
    </r>
  </si>
  <si>
    <r>
      <rPr>
        <sz val="10"/>
        <color indexed="8"/>
        <rFont val="Arial"/>
        <charset val="0"/>
      </rPr>
      <t xml:space="preserve">      5. 1-</t>
    </r>
    <r>
      <rPr>
        <sz val="10"/>
        <color indexed="8"/>
        <rFont val="宋体"/>
        <charset val="134"/>
      </rPr>
      <t>本季度末支出保障金：是指</t>
    </r>
    <r>
      <rPr>
        <sz val="10"/>
        <color indexed="8"/>
        <rFont val="Arial"/>
        <charset val="0"/>
      </rPr>
      <t>1-</t>
    </r>
    <r>
      <rPr>
        <sz val="10"/>
        <color indexed="8"/>
        <rFont val="宋体"/>
        <charset val="134"/>
      </rPr>
      <t>本季度末发放的供养救助资金。包括生活补助和照料护理经费；</t>
    </r>
  </si>
  <si>
    <r>
      <rPr>
        <sz val="10"/>
        <color indexed="8"/>
        <rFont val="Arial"/>
        <charset val="0"/>
      </rPr>
      <t xml:space="preserve">      6. </t>
    </r>
    <r>
      <rPr>
        <sz val="10"/>
        <color indexed="8"/>
        <rFont val="宋体"/>
        <charset val="134"/>
      </rPr>
      <t>照料护理标准多于三档备注说明。集中供养对象照料护理标准若未另外明确，可以暂时参照分散供养填写。</t>
    </r>
  </si>
  <si>
    <r>
      <rPr>
        <sz val="10"/>
        <color indexed="8"/>
        <rFont val="Arial"/>
        <charset val="0"/>
      </rPr>
      <t xml:space="preserve">      7. </t>
    </r>
    <r>
      <rPr>
        <sz val="10"/>
        <color indexed="8"/>
        <rFont val="宋体"/>
        <charset val="134"/>
      </rPr>
      <t>为便于表格汇总，各地在填表时应保持表格总体框架不变，县（市、区）排列顺序依照江苏省统计局公布行政区划代码表顺序排定。</t>
    </r>
  </si>
  <si>
    <r>
      <t>2019年</t>
    </r>
    <r>
      <rPr>
        <u/>
        <sz val="20"/>
        <color rgb="FF000000"/>
        <rFont val="方正小标宋_GBK"/>
        <charset val="134"/>
      </rPr>
      <t xml:space="preserve"> 4 </t>
    </r>
    <r>
      <rPr>
        <sz val="20"/>
        <color theme="1"/>
        <rFont val="方正小标宋_GBK"/>
        <charset val="134"/>
      </rPr>
      <t>季度农村特困人员救助供养对象综合统计表</t>
    </r>
  </si>
  <si>
    <t>2019年    4    季度城市低保对象综合统计表</t>
  </si>
  <si>
    <t>填表单位：泰州市民政局</t>
  </si>
  <si>
    <t>地  区</t>
  </si>
  <si>
    <t>非农人口总数（人）</t>
  </si>
  <si>
    <t>低保对象占非农人口比例（%）</t>
  </si>
  <si>
    <t>低保户数（户）</t>
  </si>
  <si>
    <t>当月低保对象人数（人）</t>
  </si>
  <si>
    <t>累计低保对象人数（万人）</t>
  </si>
  <si>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低保对象类别（人）</t>
    </r>
  </si>
  <si>
    <t>累计资金支出数
（万元）</t>
  </si>
  <si>
    <t>1-当月人均补助水平（元）</t>
  </si>
  <si>
    <t>低保
标准（元）</t>
  </si>
  <si>
    <t>老年人</t>
  </si>
  <si>
    <t>成年人</t>
  </si>
  <si>
    <t>未成年人</t>
  </si>
  <si>
    <t>残疾人</t>
  </si>
  <si>
    <t>单人保</t>
  </si>
  <si>
    <t>在职人员</t>
  </si>
  <si>
    <t>灵活就业</t>
  </si>
  <si>
    <t>登记失业</t>
  </si>
  <si>
    <t>未登记失业</t>
  </si>
  <si>
    <t>在校生</t>
  </si>
  <si>
    <t>其他</t>
  </si>
  <si>
    <t>栏次</t>
  </si>
  <si>
    <t>高港区</t>
  </si>
  <si>
    <t>海陵区</t>
  </si>
  <si>
    <t>兴化市</t>
  </si>
  <si>
    <t>高新区</t>
  </si>
  <si>
    <t>姜堰区</t>
  </si>
  <si>
    <t>泰兴市</t>
  </si>
  <si>
    <t>靖江市</t>
  </si>
  <si>
    <t>合 计</t>
  </si>
  <si>
    <t>负责人：</t>
  </si>
  <si>
    <t>审核人：</t>
  </si>
  <si>
    <t>填表人：</t>
  </si>
  <si>
    <t xml:space="preserve">填报日期： </t>
  </si>
  <si>
    <t>2栏＝4栏/1栏*100%</t>
  </si>
  <si>
    <t>4栏＝9栏+10栏+11栏+12栏+13栏+14栏+15栏</t>
  </si>
  <si>
    <t>17栏＝16栏/8栏</t>
  </si>
  <si>
    <t>江苏省农村居民最低生活保障情况统计表</t>
  </si>
  <si>
    <t>2019年第  4  季度</t>
  </si>
  <si>
    <r>
      <rPr>
        <sz val="12"/>
        <rFont val="宋体"/>
        <charset val="134"/>
      </rPr>
      <t xml:space="preserve">填表单位： </t>
    </r>
    <r>
      <rPr>
        <sz val="11"/>
        <rFont val="宋体"/>
        <charset val="134"/>
      </rPr>
      <t>泰州市民政局</t>
    </r>
  </si>
  <si>
    <t xml:space="preserve">填表人： </t>
  </si>
  <si>
    <t xml:space="preserve">负责人： </t>
  </si>
  <si>
    <t xml:space="preserve">报送日期： </t>
  </si>
  <si>
    <t>保障基本情况</t>
  </si>
  <si>
    <t>保障对象分类</t>
  </si>
  <si>
    <t>动态管理情况</t>
  </si>
  <si>
    <t>保障资金情况</t>
  </si>
  <si>
    <t>保障水平</t>
  </si>
  <si>
    <t>本季度末保障户数</t>
  </si>
  <si>
    <t>当地农村人口</t>
  </si>
  <si>
    <t>保障人数占农村人口比例</t>
  </si>
  <si>
    <t>按类别划分</t>
  </si>
  <si>
    <t>按单人保分</t>
  </si>
  <si>
    <t>本季度新增保障对象</t>
  </si>
  <si>
    <t>本季度退出保障对象</t>
  </si>
  <si>
    <t>当年累计新增保障对象</t>
  </si>
  <si>
    <t>当年累计退出保障对象</t>
  </si>
  <si>
    <t>年度预算安排</t>
  </si>
  <si>
    <t>本季度支出保障金</t>
  </si>
  <si>
    <t>当年累计支出保障金</t>
  </si>
  <si>
    <t>年保障标准</t>
  </si>
  <si>
    <t>月保障标准</t>
  </si>
  <si>
    <t>本季度末人均月补助</t>
  </si>
  <si>
    <t>重病患者</t>
  </si>
  <si>
    <t>户</t>
  </si>
  <si>
    <t>万人</t>
  </si>
  <si>
    <t>％</t>
  </si>
  <si>
    <t>人次</t>
  </si>
  <si>
    <t>元/年</t>
  </si>
  <si>
    <t>泰州市
合计</t>
  </si>
  <si>
    <t>农发区</t>
  </si>
  <si>
    <t>2019年 4 季度临时救助统计表</t>
  </si>
  <si>
    <t>临时救助对象</t>
  </si>
  <si>
    <t>按属地分类</t>
  </si>
  <si>
    <t>按对象分类</t>
  </si>
  <si>
    <t>季度累计支出</t>
  </si>
  <si>
    <t>其中</t>
  </si>
  <si>
    <t>全年累计支出</t>
  </si>
  <si>
    <t>救助水平
（政府救助/总人次）</t>
  </si>
  <si>
    <t>政府救助</t>
  </si>
  <si>
    <t>政府转介
慈善救助</t>
  </si>
  <si>
    <t>本地户籍</t>
  </si>
  <si>
    <t>非本地户籍</t>
  </si>
  <si>
    <t>低保对象</t>
  </si>
  <si>
    <t>特困人员</t>
  </si>
  <si>
    <t>发放救助金</t>
  </si>
  <si>
    <t>实物折价</t>
  </si>
  <si>
    <t>单位</t>
  </si>
  <si>
    <t>总人次</t>
  </si>
  <si>
    <t>元/人次</t>
  </si>
</sst>
</file>

<file path=xl/styles.xml><?xml version="1.0" encoding="utf-8"?>
<styleSheet xmlns="http://schemas.openxmlformats.org/spreadsheetml/2006/main">
  <numFmts count="13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.0000_ "/>
    <numFmt numFmtId="178" formatCode="0.0_);[Red]\(0.0\)"/>
    <numFmt numFmtId="179" formatCode="0_ "/>
    <numFmt numFmtId="180" formatCode="0.0_ "/>
    <numFmt numFmtId="181" formatCode="0_);[Red]\(0\)"/>
    <numFmt numFmtId="182" formatCode="0.000_ "/>
    <numFmt numFmtId="183" formatCode="0.00_ "/>
    <numFmt numFmtId="184" formatCode="000000"/>
  </numFmts>
  <fonts count="5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方正小标宋_GBK"/>
      <charset val="134"/>
    </font>
    <font>
      <sz val="14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sz val="10"/>
      <color theme="1"/>
      <name val="仿宋_GB2312"/>
      <charset val="134"/>
    </font>
    <font>
      <sz val="11"/>
      <color indexed="8"/>
      <name val="宋体"/>
      <charset val="134"/>
    </font>
    <font>
      <b/>
      <sz val="18"/>
      <name val="华文中宋"/>
      <charset val="134"/>
    </font>
    <font>
      <b/>
      <sz val="22"/>
      <name val="宋体"/>
      <charset val="134"/>
    </font>
    <font>
      <b/>
      <sz val="22"/>
      <name val="Times New Roman"/>
      <charset val="0"/>
    </font>
    <font>
      <sz val="22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0"/>
    </font>
    <font>
      <b/>
      <sz val="9"/>
      <name val="宋体"/>
      <charset val="134"/>
    </font>
    <font>
      <b/>
      <sz val="12"/>
      <name val="宋体"/>
      <charset val="134"/>
    </font>
    <font>
      <sz val="20"/>
      <color theme="1"/>
      <name val="方正小标宋_GBK"/>
      <charset val="134"/>
    </font>
    <font>
      <sz val="20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Arial"/>
      <charset val="0"/>
    </font>
    <font>
      <sz val="10"/>
      <color indexed="8"/>
      <name val="Arial"/>
      <charset val="0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20"/>
      <color rgb="FF00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9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/>
    <xf numFmtId="41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36" fillId="2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4" borderId="21" applyNumberFormat="0" applyFont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1" fillId="9" borderId="16" applyNumberFormat="0" applyAlignment="0" applyProtection="0">
      <alignment vertical="center"/>
    </xf>
    <xf numFmtId="0" fontId="51" fillId="9" borderId="15" applyNumberFormat="0" applyAlignment="0" applyProtection="0">
      <alignment vertical="center"/>
    </xf>
    <xf numFmtId="0" fontId="11" fillId="0" borderId="0">
      <alignment vertical="center"/>
    </xf>
    <xf numFmtId="0" fontId="46" fillId="22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30" fillId="0" borderId="0">
      <alignment vertical="top"/>
    </xf>
    <xf numFmtId="0" fontId="11" fillId="0" borderId="0"/>
  </cellStyleXfs>
  <cellXfs count="19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9" fontId="4" fillId="2" borderId="1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left" vertical="center" wrapText="1"/>
    </xf>
    <xf numFmtId="179" fontId="4" fillId="2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177" fontId="4" fillId="2" borderId="1" xfId="0" applyNumberFormat="1" applyFont="1" applyFill="1" applyBorder="1" applyAlignment="1">
      <alignment horizontal="left" vertical="center" wrapText="1"/>
    </xf>
    <xf numFmtId="182" fontId="4" fillId="2" borderId="1" xfId="0" applyNumberFormat="1" applyFont="1" applyFill="1" applyBorder="1" applyAlignment="1">
      <alignment horizontal="left" vertical="center" wrapText="1"/>
    </xf>
    <xf numFmtId="182" fontId="4" fillId="2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83" fontId="4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84" fontId="11" fillId="0" borderId="7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179" fontId="4" fillId="2" borderId="1" xfId="56" applyNumberFormat="1" applyFont="1" applyFill="1" applyBorder="1" applyAlignment="1">
      <alignment horizontal="left" vertical="center" wrapText="1"/>
    </xf>
    <xf numFmtId="177" fontId="4" fillId="2" borderId="1" xfId="28" applyNumberFormat="1" applyFont="1" applyFill="1" applyBorder="1" applyAlignment="1">
      <alignment horizontal="left" vertical="center" wrapText="1"/>
    </xf>
    <xf numFmtId="0" fontId="5" fillId="0" borderId="1" xfId="55" applyFont="1" applyFill="1" applyBorder="1" applyAlignment="1">
      <alignment horizontal="center" vertical="center" wrapText="1"/>
    </xf>
    <xf numFmtId="179" fontId="4" fillId="2" borderId="1" xfId="55" applyNumberFormat="1" applyFont="1" applyFill="1" applyBorder="1" applyAlignment="1">
      <alignment horizontal="left" vertical="center" wrapText="1"/>
    </xf>
    <xf numFmtId="179" fontId="4" fillId="2" borderId="1" xfId="54" applyNumberFormat="1" applyFont="1" applyFill="1" applyBorder="1" applyAlignment="1">
      <alignment horizontal="left" vertical="center" wrapText="1"/>
    </xf>
    <xf numFmtId="177" fontId="4" fillId="2" borderId="1" xfId="54" applyNumberFormat="1" applyFont="1" applyFill="1" applyBorder="1" applyAlignment="1">
      <alignment horizontal="left" vertical="center" wrapText="1"/>
    </xf>
    <xf numFmtId="0" fontId="4" fillId="2" borderId="1" xfId="55" applyNumberFormat="1" applyFont="1" applyFill="1" applyBorder="1" applyAlignment="1">
      <alignment horizontal="left" vertical="center" wrapText="1"/>
    </xf>
    <xf numFmtId="179" fontId="4" fillId="2" borderId="1" xfId="28" applyNumberFormat="1" applyFont="1" applyFill="1" applyBorder="1" applyAlignment="1">
      <alignment horizontal="left" vertical="center" wrapText="1"/>
    </xf>
    <xf numFmtId="183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179" fontId="14" fillId="2" borderId="1" xfId="10" applyNumberFormat="1" applyFont="1" applyFill="1" applyBorder="1" applyAlignment="1">
      <alignment horizontal="left" vertical="center"/>
    </xf>
    <xf numFmtId="176" fontId="11" fillId="0" borderId="0" xfId="0" applyNumberFormat="1" applyFont="1" applyFill="1" applyBorder="1" applyAlignment="1">
      <alignment horizontal="left" vertical="center" wrapText="1"/>
    </xf>
    <xf numFmtId="181" fontId="3" fillId="0" borderId="11" xfId="0" applyNumberFormat="1" applyFont="1" applyFill="1" applyBorder="1" applyAlignment="1">
      <alignment horizontal="center" vertical="center" wrapText="1"/>
    </xf>
    <xf numFmtId="181" fontId="3" fillId="0" borderId="12" xfId="0" applyNumberFormat="1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 wrapText="1"/>
    </xf>
    <xf numFmtId="179" fontId="4" fillId="2" borderId="12" xfId="5" applyNumberFormat="1" applyFont="1" applyFill="1" applyBorder="1" applyAlignment="1">
      <alignment horizontal="left" vertical="center" wrapText="1"/>
    </xf>
    <xf numFmtId="181" fontId="4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82" fontId="4" fillId="2" borderId="1" xfId="55" applyNumberFormat="1" applyFont="1" applyFill="1" applyBorder="1" applyAlignment="1">
      <alignment horizontal="left" vertical="center" wrapText="1"/>
    </xf>
    <xf numFmtId="177" fontId="4" fillId="2" borderId="1" xfId="55" applyNumberFormat="1" applyFont="1" applyFill="1" applyBorder="1" applyAlignment="1">
      <alignment horizontal="left" vertical="center" wrapText="1"/>
    </xf>
    <xf numFmtId="177" fontId="4" fillId="2" borderId="1" xfId="5" applyNumberFormat="1" applyFont="1" applyFill="1" applyBorder="1" applyAlignment="1">
      <alignment horizontal="left" vertical="center" wrapText="1"/>
    </xf>
    <xf numFmtId="179" fontId="5" fillId="0" borderId="12" xfId="5" applyNumberFormat="1" applyFont="1" applyBorder="1" applyAlignment="1">
      <alignment horizontal="left" vertical="center" wrapText="1"/>
    </xf>
    <xf numFmtId="177" fontId="4" fillId="2" borderId="1" xfId="0" applyNumberFormat="1" applyFont="1" applyFill="1" applyBorder="1" applyAlignment="1" applyProtection="1">
      <alignment horizontal="left" vertical="center" wrapText="1"/>
    </xf>
    <xf numFmtId="181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9" fontId="0" fillId="2" borderId="9" xfId="0" applyNumberFormat="1" applyFont="1" applyFill="1" applyBorder="1" applyAlignment="1">
      <alignment horizontal="left" vertical="center" wrapText="1"/>
    </xf>
    <xf numFmtId="183" fontId="0" fillId="2" borderId="1" xfId="0" applyNumberFormat="1" applyFont="1" applyFill="1" applyBorder="1" applyAlignment="1" applyProtection="1">
      <alignment horizontal="left" vertical="center" wrapText="1"/>
    </xf>
    <xf numFmtId="179" fontId="0" fillId="2" borderId="1" xfId="0" applyNumberFormat="1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181" fontId="0" fillId="2" borderId="1" xfId="0" applyNumberFormat="1" applyFont="1" applyFill="1" applyBorder="1" applyAlignment="1">
      <alignment horizontal="left" vertical="center" wrapText="1"/>
    </xf>
    <xf numFmtId="179" fontId="21" fillId="0" borderId="1" xfId="0" applyNumberFormat="1" applyFont="1" applyFill="1" applyBorder="1" applyAlignment="1">
      <alignment horizontal="left" vertical="center"/>
    </xf>
    <xf numFmtId="179" fontId="21" fillId="0" borderId="1" xfId="53" applyNumberFormat="1" applyFont="1" applyFill="1" applyBorder="1" applyAlignment="1">
      <alignment horizontal="left" vertical="center"/>
    </xf>
    <xf numFmtId="179" fontId="21" fillId="0" borderId="1" xfId="0" applyNumberFormat="1" applyFont="1" applyFill="1" applyBorder="1" applyAlignment="1">
      <alignment horizontal="left" vertical="center" wrapText="1"/>
    </xf>
    <xf numFmtId="179" fontId="22" fillId="2" borderId="1" xfId="0" applyNumberFormat="1" applyFont="1" applyFill="1" applyBorder="1" applyAlignment="1">
      <alignment horizontal="left" vertical="center" wrapText="1"/>
    </xf>
    <xf numFmtId="179" fontId="0" fillId="2" borderId="12" xfId="0" applyNumberFormat="1" applyFont="1" applyFill="1" applyBorder="1" applyAlignment="1">
      <alignment horizontal="left" vertical="center"/>
    </xf>
    <xf numFmtId="181" fontId="5" fillId="0" borderId="1" xfId="0" applyNumberFormat="1" applyFont="1" applyFill="1" applyBorder="1" applyAlignment="1">
      <alignment horizontal="left" vertical="center" wrapText="1"/>
    </xf>
    <xf numFmtId="179" fontId="0" fillId="2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left" vertical="center" wrapText="1"/>
    </xf>
    <xf numFmtId="177" fontId="21" fillId="0" borderId="1" xfId="0" applyNumberFormat="1" applyFont="1" applyFill="1" applyBorder="1" applyAlignment="1">
      <alignment horizontal="left" vertical="center"/>
    </xf>
    <xf numFmtId="177" fontId="22" fillId="2" borderId="1" xfId="0" applyNumberFormat="1" applyFont="1" applyFill="1" applyBorder="1" applyAlignment="1">
      <alignment horizontal="left" vertical="center" wrapText="1"/>
    </xf>
    <xf numFmtId="177" fontId="21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right" vertical="center"/>
    </xf>
    <xf numFmtId="0" fontId="24" fillId="0" borderId="1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180" fontId="0" fillId="2" borderId="1" xfId="0" applyNumberFormat="1" applyFont="1" applyFill="1" applyBorder="1" applyAlignment="1">
      <alignment horizontal="left" vertical="center" wrapText="1"/>
    </xf>
    <xf numFmtId="183" fontId="0" fillId="2" borderId="1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/>
    </xf>
    <xf numFmtId="179" fontId="21" fillId="0" borderId="8" xfId="0" applyNumberFormat="1" applyFont="1" applyFill="1" applyBorder="1" applyAlignment="1">
      <alignment horizontal="left" vertical="center"/>
    </xf>
    <xf numFmtId="183" fontId="21" fillId="0" borderId="1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9" fontId="28" fillId="2" borderId="1" xfId="0" applyNumberFormat="1" applyFont="1" applyFill="1" applyBorder="1" applyAlignment="1">
      <alignment horizontal="left"/>
    </xf>
    <xf numFmtId="179" fontId="29" fillId="2" borderId="1" xfId="0" applyNumberFormat="1" applyFont="1" applyFill="1" applyBorder="1" applyAlignment="1">
      <alignment horizontal="left"/>
    </xf>
    <xf numFmtId="179" fontId="30" fillId="0" borderId="1" xfId="0" applyNumberFormat="1" applyFont="1" applyFill="1" applyBorder="1" applyAlignment="1">
      <alignment horizontal="left"/>
    </xf>
    <xf numFmtId="179" fontId="31" fillId="0" borderId="1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/>
    <xf numFmtId="0" fontId="32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/>
    </xf>
    <xf numFmtId="177" fontId="28" fillId="2" borderId="1" xfId="0" applyNumberFormat="1" applyFont="1" applyFill="1" applyBorder="1" applyAlignment="1">
      <alignment horizontal="left"/>
    </xf>
    <xf numFmtId="177" fontId="29" fillId="2" borderId="1" xfId="0" applyNumberFormat="1" applyFont="1" applyFill="1" applyBorder="1" applyAlignment="1">
      <alignment horizontal="left"/>
    </xf>
    <xf numFmtId="177" fontId="30" fillId="0" borderId="1" xfId="0" applyNumberFormat="1" applyFont="1" applyFill="1" applyBorder="1" applyAlignment="1">
      <alignment horizontal="left"/>
    </xf>
    <xf numFmtId="177" fontId="31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181" fontId="8" fillId="0" borderId="1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181" fontId="8" fillId="0" borderId="12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9" fontId="33" fillId="0" borderId="1" xfId="0" applyNumberFormat="1" applyFont="1" applyFill="1" applyBorder="1" applyAlignment="1">
      <alignment horizontal="left" vertical="center"/>
    </xf>
    <xf numFmtId="179" fontId="34" fillId="0" borderId="1" xfId="0" applyNumberFormat="1" applyFont="1" applyFill="1" applyBorder="1" applyAlignment="1">
      <alignment horizontal="left" vertical="center"/>
    </xf>
    <xf numFmtId="0" fontId="33" fillId="0" borderId="12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179" fontId="30" fillId="0" borderId="1" xfId="0" applyNumberFormat="1" applyFont="1" applyFill="1" applyBorder="1" applyAlignment="1">
      <alignment horizontal="left" vertical="center"/>
    </xf>
    <xf numFmtId="179" fontId="35" fillId="0" borderId="1" xfId="0" applyNumberFormat="1" applyFont="1" applyFill="1" applyBorder="1" applyAlignment="1">
      <alignment horizontal="left" vertical="center"/>
    </xf>
    <xf numFmtId="177" fontId="33" fillId="0" borderId="1" xfId="0" applyNumberFormat="1" applyFont="1" applyFill="1" applyBorder="1" applyAlignment="1">
      <alignment horizontal="left" vertical="center"/>
    </xf>
    <xf numFmtId="177" fontId="34" fillId="0" borderId="1" xfId="0" applyNumberFormat="1" applyFont="1" applyFill="1" applyBorder="1" applyAlignment="1">
      <alignment horizontal="left" vertical="center"/>
    </xf>
    <xf numFmtId="177" fontId="30" fillId="0" borderId="1" xfId="0" applyNumberFormat="1" applyFont="1" applyFill="1" applyBorder="1" applyAlignment="1">
      <alignment horizontal="left" vertical="center"/>
    </xf>
    <xf numFmtId="177" fontId="35" fillId="0" borderId="1" xfId="0" applyNumberFormat="1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181" fontId="2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南京市08年报表省厅农村报表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_08年低保(农村)报表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2006年分散五保户发放名单" xfId="52"/>
    <cellStyle name="常规 23" xfId="53"/>
    <cellStyle name="常规_上报市局农（08年1-12月）" xfId="54"/>
    <cellStyle name="常规_Sheet1" xfId="55"/>
    <cellStyle name="常规 2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M26"/>
  <sheetViews>
    <sheetView workbookViewId="0">
      <selection activeCell="A3" sqref="A3:T3"/>
    </sheetView>
  </sheetViews>
  <sheetFormatPr defaultColWidth="9" defaultRowHeight="13.5"/>
  <cols>
    <col min="1" max="1" width="12.375" customWidth="1"/>
    <col min="3" max="3" width="10.125" customWidth="1"/>
    <col min="6" max="6" width="10.125" customWidth="1"/>
    <col min="11" max="11" width="9.875" customWidth="1"/>
    <col min="14" max="14" width="10.25" customWidth="1"/>
    <col min="16" max="16" width="10.375"/>
    <col min="18" max="18" width="15" customWidth="1"/>
    <col min="34" max="34" width="10.375"/>
  </cols>
  <sheetData>
    <row r="3" ht="27" spans="1:39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57"/>
    </row>
    <row r="4" ht="14.25" spans="1:39">
      <c r="A4" s="140" t="s">
        <v>1</v>
      </c>
      <c r="B4" s="141" t="s">
        <v>2</v>
      </c>
      <c r="C4" s="142" t="s">
        <v>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67"/>
      <c r="U4" s="168" t="s">
        <v>4</v>
      </c>
      <c r="V4" s="143" t="s">
        <v>5</v>
      </c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67"/>
      <c r="AM4" s="157"/>
    </row>
    <row r="5" spans="1:39">
      <c r="A5" s="144"/>
      <c r="B5" s="145"/>
      <c r="C5" s="144" t="s">
        <v>6</v>
      </c>
      <c r="D5" s="146" t="s">
        <v>7</v>
      </c>
      <c r="E5" s="147"/>
      <c r="F5" s="147"/>
      <c r="G5" s="148" t="s">
        <v>8</v>
      </c>
      <c r="H5" s="148"/>
      <c r="I5" s="148"/>
      <c r="J5" s="146"/>
      <c r="K5" s="148" t="s">
        <v>9</v>
      </c>
      <c r="L5" s="148"/>
      <c r="M5" s="146"/>
      <c r="N5" s="141" t="s">
        <v>10</v>
      </c>
      <c r="O5" s="141"/>
      <c r="P5" s="141"/>
      <c r="Q5" s="141" t="s">
        <v>11</v>
      </c>
      <c r="R5" s="141"/>
      <c r="S5" s="141"/>
      <c r="T5" s="141"/>
      <c r="U5" s="169"/>
      <c r="V5" s="170" t="s">
        <v>7</v>
      </c>
      <c r="W5" s="171"/>
      <c r="X5" s="172"/>
      <c r="Y5" s="177" t="s">
        <v>8</v>
      </c>
      <c r="Z5" s="177"/>
      <c r="AA5" s="177"/>
      <c r="AB5" s="178"/>
      <c r="AC5" s="177" t="s">
        <v>9</v>
      </c>
      <c r="AD5" s="177"/>
      <c r="AE5" s="178"/>
      <c r="AF5" s="177" t="s">
        <v>10</v>
      </c>
      <c r="AG5" s="177"/>
      <c r="AH5" s="177"/>
      <c r="AI5" s="149" t="s">
        <v>11</v>
      </c>
      <c r="AJ5" s="149"/>
      <c r="AK5" s="149"/>
      <c r="AL5" s="149"/>
      <c r="AM5" s="157"/>
    </row>
    <row r="6" spans="1:39">
      <c r="A6" s="144"/>
      <c r="B6" s="145"/>
      <c r="C6" s="144"/>
      <c r="D6" s="146" t="s">
        <v>12</v>
      </c>
      <c r="E6" s="141" t="s">
        <v>13</v>
      </c>
      <c r="F6" s="141" t="s">
        <v>14</v>
      </c>
      <c r="G6" s="141" t="s">
        <v>15</v>
      </c>
      <c r="H6" s="141" t="s">
        <v>16</v>
      </c>
      <c r="I6" s="141" t="s">
        <v>17</v>
      </c>
      <c r="J6" s="141" t="s">
        <v>18</v>
      </c>
      <c r="K6" s="141" t="s">
        <v>19</v>
      </c>
      <c r="L6" s="141" t="s">
        <v>20</v>
      </c>
      <c r="M6" s="141" t="s">
        <v>21</v>
      </c>
      <c r="N6" s="140" t="s">
        <v>22</v>
      </c>
      <c r="O6" s="140" t="s">
        <v>23</v>
      </c>
      <c r="P6" s="140" t="s">
        <v>24</v>
      </c>
      <c r="Q6" s="173" t="s">
        <v>25</v>
      </c>
      <c r="R6" s="20" t="s">
        <v>26</v>
      </c>
      <c r="S6" s="174"/>
      <c r="T6" s="21"/>
      <c r="U6" s="169"/>
      <c r="V6" s="141" t="s">
        <v>12</v>
      </c>
      <c r="W6" s="141" t="s">
        <v>13</v>
      </c>
      <c r="X6" s="141" t="s">
        <v>14</v>
      </c>
      <c r="Y6" s="141" t="s">
        <v>15</v>
      </c>
      <c r="Z6" s="141" t="s">
        <v>16</v>
      </c>
      <c r="AA6" s="141" t="s">
        <v>17</v>
      </c>
      <c r="AB6" s="141" t="s">
        <v>18</v>
      </c>
      <c r="AC6" s="141" t="s">
        <v>19</v>
      </c>
      <c r="AD6" s="141" t="s">
        <v>20</v>
      </c>
      <c r="AE6" s="141" t="s">
        <v>21</v>
      </c>
      <c r="AF6" s="141" t="s">
        <v>22</v>
      </c>
      <c r="AG6" s="141" t="s">
        <v>23</v>
      </c>
      <c r="AH6" s="141" t="s">
        <v>24</v>
      </c>
      <c r="AI6" s="173" t="s">
        <v>25</v>
      </c>
      <c r="AJ6" s="20" t="s">
        <v>26</v>
      </c>
      <c r="AK6" s="174"/>
      <c r="AL6" s="21"/>
      <c r="AM6" s="157"/>
    </row>
    <row r="7" spans="1:39">
      <c r="A7" s="144"/>
      <c r="B7" s="145"/>
      <c r="C7" s="149"/>
      <c r="D7" s="146"/>
      <c r="E7" s="141"/>
      <c r="F7" s="141"/>
      <c r="G7" s="141"/>
      <c r="H7" s="141"/>
      <c r="I7" s="141"/>
      <c r="J7" s="141"/>
      <c r="K7" s="141"/>
      <c r="L7" s="141"/>
      <c r="M7" s="141"/>
      <c r="N7" s="149"/>
      <c r="O7" s="149"/>
      <c r="P7" s="149"/>
      <c r="Q7" s="175"/>
      <c r="R7" s="12" t="s">
        <v>27</v>
      </c>
      <c r="S7" s="12" t="s">
        <v>28</v>
      </c>
      <c r="T7" s="12" t="s">
        <v>29</v>
      </c>
      <c r="U7" s="170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75"/>
      <c r="AJ7" s="12" t="s">
        <v>27</v>
      </c>
      <c r="AK7" s="12" t="s">
        <v>28</v>
      </c>
      <c r="AL7" s="12" t="s">
        <v>29</v>
      </c>
      <c r="AM7" s="157"/>
    </row>
    <row r="8" spans="1:39">
      <c r="A8" s="149"/>
      <c r="B8" s="150" t="s">
        <v>30</v>
      </c>
      <c r="C8" s="151" t="s">
        <v>30</v>
      </c>
      <c r="D8" s="151" t="s">
        <v>30</v>
      </c>
      <c r="E8" s="151" t="s">
        <v>30</v>
      </c>
      <c r="F8" s="151" t="s">
        <v>30</v>
      </c>
      <c r="G8" s="150" t="s">
        <v>30</v>
      </c>
      <c r="H8" s="150" t="s">
        <v>30</v>
      </c>
      <c r="I8" s="150" t="s">
        <v>30</v>
      </c>
      <c r="J8" s="150" t="s">
        <v>30</v>
      </c>
      <c r="K8" s="150" t="s">
        <v>30</v>
      </c>
      <c r="L8" s="150" t="s">
        <v>30</v>
      </c>
      <c r="M8" s="150" t="s">
        <v>30</v>
      </c>
      <c r="N8" s="150" t="s">
        <v>30</v>
      </c>
      <c r="O8" s="150" t="s">
        <v>30</v>
      </c>
      <c r="P8" s="150" t="s">
        <v>31</v>
      </c>
      <c r="Q8" s="176" t="s">
        <v>32</v>
      </c>
      <c r="R8" s="176" t="s">
        <v>32</v>
      </c>
      <c r="S8" s="176" t="s">
        <v>32</v>
      </c>
      <c r="T8" s="176" t="s">
        <v>32</v>
      </c>
      <c r="U8" s="151" t="s">
        <v>30</v>
      </c>
      <c r="V8" s="151" t="s">
        <v>30</v>
      </c>
      <c r="W8" s="151" t="s">
        <v>30</v>
      </c>
      <c r="X8" s="151" t="s">
        <v>30</v>
      </c>
      <c r="Y8" s="150" t="s">
        <v>30</v>
      </c>
      <c r="Z8" s="150" t="s">
        <v>30</v>
      </c>
      <c r="AA8" s="150" t="s">
        <v>30</v>
      </c>
      <c r="AB8" s="150" t="s">
        <v>30</v>
      </c>
      <c r="AC8" s="150" t="s">
        <v>30</v>
      </c>
      <c r="AD8" s="150" t="s">
        <v>30</v>
      </c>
      <c r="AE8" s="150" t="s">
        <v>30</v>
      </c>
      <c r="AF8" s="150" t="s">
        <v>30</v>
      </c>
      <c r="AG8" s="150" t="s">
        <v>30</v>
      </c>
      <c r="AH8" s="150" t="s">
        <v>31</v>
      </c>
      <c r="AI8" s="176" t="s">
        <v>32</v>
      </c>
      <c r="AJ8" s="176" t="s">
        <v>32</v>
      </c>
      <c r="AK8" s="176" t="s">
        <v>32</v>
      </c>
      <c r="AL8" s="176" t="s">
        <v>32</v>
      </c>
      <c r="AM8" s="157"/>
    </row>
    <row r="9" spans="1:39">
      <c r="A9" s="152" t="s">
        <v>33</v>
      </c>
      <c r="B9" s="179">
        <v>33</v>
      </c>
      <c r="C9" s="179">
        <v>28</v>
      </c>
      <c r="D9" s="179">
        <v>17</v>
      </c>
      <c r="E9" s="179">
        <v>6</v>
      </c>
      <c r="F9" s="179">
        <v>5</v>
      </c>
      <c r="G9" s="179">
        <v>0</v>
      </c>
      <c r="H9" s="179">
        <v>0</v>
      </c>
      <c r="I9" s="179">
        <v>18</v>
      </c>
      <c r="J9" s="179">
        <v>10</v>
      </c>
      <c r="K9" s="179">
        <v>6</v>
      </c>
      <c r="L9" s="179">
        <v>2</v>
      </c>
      <c r="M9" s="179">
        <v>0</v>
      </c>
      <c r="N9" s="179">
        <v>4</v>
      </c>
      <c r="O9" s="179">
        <v>3</v>
      </c>
      <c r="P9" s="185">
        <v>4.7348</v>
      </c>
      <c r="Q9" s="179">
        <v>1691</v>
      </c>
      <c r="R9" s="179"/>
      <c r="S9" s="179"/>
      <c r="T9" s="179"/>
      <c r="U9" s="179">
        <v>5</v>
      </c>
      <c r="V9" s="179">
        <v>5</v>
      </c>
      <c r="W9" s="179">
        <v>0</v>
      </c>
      <c r="X9" s="179">
        <v>0</v>
      </c>
      <c r="Y9" s="179">
        <v>0</v>
      </c>
      <c r="Z9" s="179">
        <v>0</v>
      </c>
      <c r="AA9" s="179">
        <v>4</v>
      </c>
      <c r="AB9" s="179">
        <v>1</v>
      </c>
      <c r="AC9" s="179">
        <v>1</v>
      </c>
      <c r="AD9" s="179">
        <v>0</v>
      </c>
      <c r="AE9" s="179">
        <v>0</v>
      </c>
      <c r="AF9" s="179">
        <v>2</v>
      </c>
      <c r="AG9" s="179">
        <v>0</v>
      </c>
      <c r="AH9" s="185">
        <v>0.8455</v>
      </c>
      <c r="AI9" s="179">
        <v>1691</v>
      </c>
      <c r="AJ9" s="179"/>
      <c r="AK9" s="179"/>
      <c r="AL9" s="179"/>
      <c r="AM9" s="190"/>
    </row>
    <row r="10" spans="1:39">
      <c r="A10" s="152" t="s">
        <v>34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6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  <c r="AF10" s="180"/>
      <c r="AG10" s="180"/>
      <c r="AH10" s="186"/>
      <c r="AI10" s="180"/>
      <c r="AJ10" s="180"/>
      <c r="AK10" s="180"/>
      <c r="AL10" s="180"/>
      <c r="AM10" s="190"/>
    </row>
    <row r="11" spans="1:39">
      <c r="A11" s="152" t="s">
        <v>35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6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6"/>
      <c r="AI11" s="180"/>
      <c r="AJ11" s="180"/>
      <c r="AK11" s="180"/>
      <c r="AL11" s="180"/>
      <c r="AM11" s="190"/>
    </row>
    <row r="12" spans="1:39">
      <c r="A12" s="152" t="s">
        <v>36</v>
      </c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6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6"/>
      <c r="AI12" s="180"/>
      <c r="AJ12" s="180"/>
      <c r="AK12" s="180"/>
      <c r="AL12" s="180"/>
      <c r="AM12" s="190"/>
    </row>
    <row r="13" spans="1:39">
      <c r="A13" s="152" t="s">
        <v>37</v>
      </c>
      <c r="B13" s="180">
        <v>21</v>
      </c>
      <c r="C13" s="180">
        <v>8</v>
      </c>
      <c r="D13" s="180">
        <v>3</v>
      </c>
      <c r="E13" s="180">
        <v>3</v>
      </c>
      <c r="F13" s="180">
        <v>2</v>
      </c>
      <c r="G13" s="180">
        <v>0</v>
      </c>
      <c r="H13" s="180">
        <v>2</v>
      </c>
      <c r="I13" s="180">
        <v>3</v>
      </c>
      <c r="J13" s="180">
        <v>3</v>
      </c>
      <c r="K13" s="180">
        <v>4</v>
      </c>
      <c r="L13" s="180">
        <v>0</v>
      </c>
      <c r="M13" s="180">
        <v>2</v>
      </c>
      <c r="N13" s="180">
        <v>4</v>
      </c>
      <c r="O13" s="180">
        <v>2</v>
      </c>
      <c r="P13" s="186">
        <v>14.5851</v>
      </c>
      <c r="Q13" s="180">
        <v>1636.42</v>
      </c>
      <c r="R13" s="180"/>
      <c r="S13" s="180"/>
      <c r="T13" s="180"/>
      <c r="U13" s="180">
        <v>13</v>
      </c>
      <c r="V13" s="180">
        <v>10</v>
      </c>
      <c r="W13" s="180">
        <v>2</v>
      </c>
      <c r="X13" s="180">
        <v>1</v>
      </c>
      <c r="Y13" s="180">
        <v>0</v>
      </c>
      <c r="Z13" s="180">
        <v>3</v>
      </c>
      <c r="AA13" s="180">
        <v>3</v>
      </c>
      <c r="AB13" s="180">
        <v>7</v>
      </c>
      <c r="AC13" s="180">
        <v>4</v>
      </c>
      <c r="AD13" s="180">
        <v>1</v>
      </c>
      <c r="AE13" s="180">
        <v>3</v>
      </c>
      <c r="AF13" s="180">
        <v>0</v>
      </c>
      <c r="AG13" s="180">
        <v>0</v>
      </c>
      <c r="AH13" s="186">
        <v>23.7007</v>
      </c>
      <c r="AI13" s="180">
        <v>1636.42</v>
      </c>
      <c r="AJ13" s="180"/>
      <c r="AK13" s="180"/>
      <c r="AL13" s="180"/>
      <c r="AM13" s="190"/>
    </row>
    <row r="14" spans="1:39">
      <c r="A14" s="152" t="s">
        <v>38</v>
      </c>
      <c r="B14" s="181">
        <v>22</v>
      </c>
      <c r="C14" s="182"/>
      <c r="D14" s="182"/>
      <c r="E14" s="182"/>
      <c r="F14" s="182"/>
      <c r="G14" s="182"/>
      <c r="H14" s="182"/>
      <c r="I14" s="182"/>
      <c r="J14" s="182"/>
      <c r="K14" s="181"/>
      <c r="L14" s="182"/>
      <c r="M14" s="182"/>
      <c r="N14" s="182"/>
      <c r="O14" s="182"/>
      <c r="P14" s="182"/>
      <c r="Q14" s="182">
        <v>1754</v>
      </c>
      <c r="R14" s="182"/>
      <c r="S14" s="182"/>
      <c r="T14" s="182"/>
      <c r="U14" s="189">
        <v>22</v>
      </c>
      <c r="V14" s="189">
        <v>14</v>
      </c>
      <c r="W14" s="189">
        <v>6</v>
      </c>
      <c r="X14" s="189">
        <v>2</v>
      </c>
      <c r="Y14" s="189"/>
      <c r="Z14" s="189"/>
      <c r="AA14" s="189">
        <v>21</v>
      </c>
      <c r="AB14" s="189">
        <v>1</v>
      </c>
      <c r="AC14" s="189">
        <v>2</v>
      </c>
      <c r="AD14" s="189">
        <v>0</v>
      </c>
      <c r="AE14" s="189">
        <v>0</v>
      </c>
      <c r="AF14" s="189">
        <v>4</v>
      </c>
      <c r="AG14" s="189">
        <v>2</v>
      </c>
      <c r="AH14" s="189">
        <v>39.0486</v>
      </c>
      <c r="AI14" s="189">
        <v>1754</v>
      </c>
      <c r="AJ14" s="182"/>
      <c r="AK14" s="182"/>
      <c r="AL14" s="182"/>
      <c r="AM14" s="190"/>
    </row>
    <row r="15" spans="1:39">
      <c r="A15" s="152" t="s">
        <v>39</v>
      </c>
      <c r="B15" s="183">
        <v>84</v>
      </c>
      <c r="C15" s="183">
        <v>33</v>
      </c>
      <c r="D15" s="183">
        <v>13</v>
      </c>
      <c r="E15" s="183">
        <v>20</v>
      </c>
      <c r="F15" s="183"/>
      <c r="G15" s="183"/>
      <c r="H15" s="183">
        <v>17</v>
      </c>
      <c r="I15" s="183">
        <v>16</v>
      </c>
      <c r="J15" s="183"/>
      <c r="K15" s="183">
        <v>9</v>
      </c>
      <c r="L15" s="183"/>
      <c r="M15" s="183"/>
      <c r="N15" s="183">
        <v>1</v>
      </c>
      <c r="O15" s="183">
        <v>4</v>
      </c>
      <c r="P15" s="187">
        <v>78.903</v>
      </c>
      <c r="Q15" s="183">
        <v>1905</v>
      </c>
      <c r="R15" s="183"/>
      <c r="S15" s="183"/>
      <c r="T15" s="183"/>
      <c r="U15" s="183">
        <v>51</v>
      </c>
      <c r="V15" s="183">
        <v>51</v>
      </c>
      <c r="W15" s="183"/>
      <c r="X15" s="183"/>
      <c r="Y15" s="183"/>
      <c r="Z15" s="183">
        <v>1</v>
      </c>
      <c r="AA15" s="183">
        <v>38</v>
      </c>
      <c r="AB15" s="183">
        <v>12</v>
      </c>
      <c r="AC15" s="183">
        <v>20</v>
      </c>
      <c r="AD15" s="183"/>
      <c r="AE15" s="183"/>
      <c r="AF15" s="183">
        <v>3</v>
      </c>
      <c r="AG15" s="183">
        <v>2</v>
      </c>
      <c r="AH15" s="187">
        <v>93.659</v>
      </c>
      <c r="AI15" s="183">
        <v>1617</v>
      </c>
      <c r="AJ15" s="183"/>
      <c r="AK15" s="183"/>
      <c r="AL15" s="183"/>
      <c r="AM15" s="190"/>
    </row>
    <row r="16" spans="1:39">
      <c r="A16" s="152" t="s">
        <v>40</v>
      </c>
      <c r="B16" s="184">
        <v>193</v>
      </c>
      <c r="C16" s="184">
        <v>33</v>
      </c>
      <c r="D16" s="184">
        <v>4</v>
      </c>
      <c r="E16" s="184">
        <v>19</v>
      </c>
      <c r="F16" s="184">
        <v>10</v>
      </c>
      <c r="G16" s="184"/>
      <c r="H16" s="184">
        <v>11</v>
      </c>
      <c r="I16" s="184">
        <v>15</v>
      </c>
      <c r="J16" s="184">
        <v>7</v>
      </c>
      <c r="K16" s="184">
        <v>5</v>
      </c>
      <c r="L16" s="184"/>
      <c r="M16" s="184"/>
      <c r="N16" s="184">
        <v>1</v>
      </c>
      <c r="O16" s="184"/>
      <c r="P16" s="188">
        <v>51.973375</v>
      </c>
      <c r="Q16" s="184">
        <v>1431.25</v>
      </c>
      <c r="R16" s="184"/>
      <c r="S16" s="184"/>
      <c r="T16" s="184"/>
      <c r="U16" s="184">
        <v>160</v>
      </c>
      <c r="V16" s="184">
        <v>114</v>
      </c>
      <c r="W16" s="184">
        <v>42</v>
      </c>
      <c r="X16" s="184">
        <v>4</v>
      </c>
      <c r="Y16" s="184"/>
      <c r="Z16" s="184">
        <v>18</v>
      </c>
      <c r="AA16" s="184">
        <v>118</v>
      </c>
      <c r="AB16" s="184">
        <v>24</v>
      </c>
      <c r="AC16" s="184">
        <v>17</v>
      </c>
      <c r="AD16" s="184">
        <v>37</v>
      </c>
      <c r="AE16" s="184"/>
      <c r="AF16" s="184">
        <v>10</v>
      </c>
      <c r="AG16" s="184">
        <v>25</v>
      </c>
      <c r="AH16" s="188">
        <v>264.798375</v>
      </c>
      <c r="AI16" s="184">
        <v>1431.25</v>
      </c>
      <c r="AJ16" s="184"/>
      <c r="AK16" s="184"/>
      <c r="AL16" s="184"/>
      <c r="AM16" s="190"/>
    </row>
    <row r="17" spans="1:38">
      <c r="A17" s="152" t="s">
        <v>41</v>
      </c>
      <c r="B17" s="180">
        <f>SUM(B9:B16)</f>
        <v>353</v>
      </c>
      <c r="C17" s="180">
        <f t="shared" ref="C17:P17" si="0">SUM(C9:C16)</f>
        <v>102</v>
      </c>
      <c r="D17" s="180">
        <f t="shared" si="0"/>
        <v>37</v>
      </c>
      <c r="E17" s="180">
        <f t="shared" si="0"/>
        <v>48</v>
      </c>
      <c r="F17" s="180">
        <f t="shared" si="0"/>
        <v>17</v>
      </c>
      <c r="G17" s="180">
        <f t="shared" si="0"/>
        <v>0</v>
      </c>
      <c r="H17" s="180">
        <f t="shared" si="0"/>
        <v>30</v>
      </c>
      <c r="I17" s="180">
        <f t="shared" si="0"/>
        <v>52</v>
      </c>
      <c r="J17" s="180">
        <f t="shared" si="0"/>
        <v>20</v>
      </c>
      <c r="K17" s="180">
        <f t="shared" si="0"/>
        <v>24</v>
      </c>
      <c r="L17" s="180">
        <f t="shared" si="0"/>
        <v>2</v>
      </c>
      <c r="M17" s="180">
        <f t="shared" si="0"/>
        <v>2</v>
      </c>
      <c r="N17" s="180">
        <f t="shared" si="0"/>
        <v>10</v>
      </c>
      <c r="O17" s="180">
        <f t="shared" si="0"/>
        <v>9</v>
      </c>
      <c r="P17" s="186">
        <f t="shared" si="0"/>
        <v>150.196275</v>
      </c>
      <c r="Q17" s="180"/>
      <c r="R17" s="180"/>
      <c r="S17" s="180"/>
      <c r="T17" s="180"/>
      <c r="U17" s="180">
        <f>SUM(U9:U16)</f>
        <v>251</v>
      </c>
      <c r="V17" s="180">
        <f t="shared" ref="V17:AH17" si="1">SUM(V9:V16)</f>
        <v>194</v>
      </c>
      <c r="W17" s="180">
        <f t="shared" si="1"/>
        <v>50</v>
      </c>
      <c r="X17" s="180">
        <f t="shared" si="1"/>
        <v>7</v>
      </c>
      <c r="Y17" s="180">
        <f t="shared" si="1"/>
        <v>0</v>
      </c>
      <c r="Z17" s="180">
        <f t="shared" si="1"/>
        <v>22</v>
      </c>
      <c r="AA17" s="180">
        <f t="shared" si="1"/>
        <v>184</v>
      </c>
      <c r="AB17" s="180">
        <f t="shared" si="1"/>
        <v>45</v>
      </c>
      <c r="AC17" s="180">
        <f t="shared" si="1"/>
        <v>44</v>
      </c>
      <c r="AD17" s="180">
        <f t="shared" si="1"/>
        <v>38</v>
      </c>
      <c r="AE17" s="180">
        <f t="shared" si="1"/>
        <v>3</v>
      </c>
      <c r="AF17" s="180">
        <f t="shared" si="1"/>
        <v>19</v>
      </c>
      <c r="AG17" s="180">
        <f t="shared" si="1"/>
        <v>29</v>
      </c>
      <c r="AH17" s="186">
        <f t="shared" si="1"/>
        <v>422.052175</v>
      </c>
      <c r="AI17" s="180"/>
      <c r="AJ17" s="180"/>
      <c r="AK17" s="180"/>
      <c r="AL17" s="180"/>
    </row>
    <row r="18" spans="1:38">
      <c r="A18" s="157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</row>
    <row r="19" spans="1:38">
      <c r="A19" s="157"/>
      <c r="B19" s="158" t="s">
        <v>42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8" t="s">
        <v>42</v>
      </c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</row>
    <row r="20" spans="1:38">
      <c r="A20" s="157"/>
      <c r="B20" s="159" t="s">
        <v>43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 t="s">
        <v>43</v>
      </c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</row>
    <row r="21" spans="1:38">
      <c r="A21" s="157"/>
      <c r="B21" s="160" t="s">
        <v>44</v>
      </c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 t="s">
        <v>44</v>
      </c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</row>
    <row r="22" spans="1:38">
      <c r="A22" s="157"/>
      <c r="B22" s="160" t="s">
        <v>45</v>
      </c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 t="s">
        <v>45</v>
      </c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</row>
    <row r="23" spans="1:39">
      <c r="A23" s="157"/>
      <c r="B23" s="160" t="s">
        <v>46</v>
      </c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 t="s">
        <v>46</v>
      </c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</row>
    <row r="24" spans="1:39">
      <c r="A24" s="157"/>
      <c r="B24" s="160" t="s">
        <v>47</v>
      </c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 t="s">
        <v>47</v>
      </c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</row>
    <row r="25" spans="1:39">
      <c r="A25" s="157"/>
      <c r="B25" s="160" t="s">
        <v>48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 t="s">
        <v>48</v>
      </c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</row>
    <row r="26" spans="1:39">
      <c r="A26" s="157"/>
      <c r="B26" s="160" t="s">
        <v>49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 t="s">
        <v>49</v>
      </c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</row>
  </sheetData>
  <mergeCells count="47">
    <mergeCell ref="A3:T3"/>
    <mergeCell ref="C4:T4"/>
    <mergeCell ref="V4:AL4"/>
    <mergeCell ref="D5:F5"/>
    <mergeCell ref="G5:J5"/>
    <mergeCell ref="K5:M5"/>
    <mergeCell ref="N5:P5"/>
    <mergeCell ref="Q5:T5"/>
    <mergeCell ref="V5:X5"/>
    <mergeCell ref="Y5:AB5"/>
    <mergeCell ref="AC5:AE5"/>
    <mergeCell ref="AF5:AH5"/>
    <mergeCell ref="AI5:AL5"/>
    <mergeCell ref="R6:T6"/>
    <mergeCell ref="AJ6:AL6"/>
    <mergeCell ref="A4:A8"/>
    <mergeCell ref="B4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U4:U7"/>
    <mergeCell ref="V6:V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1"/>
  <sheetViews>
    <sheetView workbookViewId="0">
      <selection activeCell="A1" sqref="A1:T1"/>
    </sheetView>
  </sheetViews>
  <sheetFormatPr defaultColWidth="9" defaultRowHeight="13.5"/>
  <cols>
    <col min="1" max="1" width="12" customWidth="1"/>
    <col min="16" max="16" width="9.375"/>
    <col min="34" max="34" width="10.25"/>
  </cols>
  <sheetData>
    <row r="1" ht="27" spans="1:38">
      <c r="A1" s="139" t="s">
        <v>50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</row>
    <row r="2" ht="14.25" spans="1:38">
      <c r="A2" s="140" t="s">
        <v>1</v>
      </c>
      <c r="B2" s="141" t="s">
        <v>2</v>
      </c>
      <c r="C2" s="142" t="s">
        <v>3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67"/>
      <c r="U2" s="168" t="s">
        <v>4</v>
      </c>
      <c r="V2" s="143" t="s">
        <v>5</v>
      </c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67"/>
    </row>
    <row r="3" spans="1:38">
      <c r="A3" s="144"/>
      <c r="B3" s="145"/>
      <c r="C3" s="144" t="s">
        <v>6</v>
      </c>
      <c r="D3" s="146" t="s">
        <v>7</v>
      </c>
      <c r="E3" s="147"/>
      <c r="F3" s="147"/>
      <c r="G3" s="148" t="s">
        <v>8</v>
      </c>
      <c r="H3" s="148"/>
      <c r="I3" s="148"/>
      <c r="J3" s="146"/>
      <c r="K3" s="148" t="s">
        <v>9</v>
      </c>
      <c r="L3" s="148"/>
      <c r="M3" s="146"/>
      <c r="N3" s="141" t="s">
        <v>10</v>
      </c>
      <c r="O3" s="141"/>
      <c r="P3" s="141"/>
      <c r="Q3" s="141" t="s">
        <v>11</v>
      </c>
      <c r="R3" s="141"/>
      <c r="S3" s="141"/>
      <c r="T3" s="141"/>
      <c r="U3" s="169"/>
      <c r="V3" s="170" t="s">
        <v>7</v>
      </c>
      <c r="W3" s="171"/>
      <c r="X3" s="172"/>
      <c r="Y3" s="177" t="s">
        <v>8</v>
      </c>
      <c r="Z3" s="177"/>
      <c r="AA3" s="177"/>
      <c r="AB3" s="178"/>
      <c r="AC3" s="177" t="s">
        <v>9</v>
      </c>
      <c r="AD3" s="177"/>
      <c r="AE3" s="178"/>
      <c r="AF3" s="177" t="s">
        <v>10</v>
      </c>
      <c r="AG3" s="177"/>
      <c r="AH3" s="177"/>
      <c r="AI3" s="149" t="s">
        <v>11</v>
      </c>
      <c r="AJ3" s="149"/>
      <c r="AK3" s="149"/>
      <c r="AL3" s="149"/>
    </row>
    <row r="4" spans="1:38">
      <c r="A4" s="144"/>
      <c r="B4" s="145"/>
      <c r="C4" s="144"/>
      <c r="D4" s="146" t="s">
        <v>12</v>
      </c>
      <c r="E4" s="141" t="s">
        <v>13</v>
      </c>
      <c r="F4" s="141" t="s">
        <v>14</v>
      </c>
      <c r="G4" s="141" t="s">
        <v>15</v>
      </c>
      <c r="H4" s="141" t="s">
        <v>16</v>
      </c>
      <c r="I4" s="141" t="s">
        <v>17</v>
      </c>
      <c r="J4" s="141" t="s">
        <v>18</v>
      </c>
      <c r="K4" s="141" t="s">
        <v>19</v>
      </c>
      <c r="L4" s="141" t="s">
        <v>20</v>
      </c>
      <c r="M4" s="141" t="s">
        <v>21</v>
      </c>
      <c r="N4" s="140" t="s">
        <v>22</v>
      </c>
      <c r="O4" s="140" t="s">
        <v>23</v>
      </c>
      <c r="P4" s="140" t="s">
        <v>24</v>
      </c>
      <c r="Q4" s="173" t="s">
        <v>25</v>
      </c>
      <c r="R4" s="20" t="s">
        <v>26</v>
      </c>
      <c r="S4" s="174"/>
      <c r="T4" s="21"/>
      <c r="U4" s="169"/>
      <c r="V4" s="141" t="s">
        <v>12</v>
      </c>
      <c r="W4" s="141" t="s">
        <v>13</v>
      </c>
      <c r="X4" s="141" t="s">
        <v>14</v>
      </c>
      <c r="Y4" s="141" t="s">
        <v>15</v>
      </c>
      <c r="Z4" s="141" t="s">
        <v>16</v>
      </c>
      <c r="AA4" s="141" t="s">
        <v>17</v>
      </c>
      <c r="AB4" s="141" t="s">
        <v>18</v>
      </c>
      <c r="AC4" s="141" t="s">
        <v>19</v>
      </c>
      <c r="AD4" s="141" t="s">
        <v>20</v>
      </c>
      <c r="AE4" s="141" t="s">
        <v>21</v>
      </c>
      <c r="AF4" s="141" t="s">
        <v>22</v>
      </c>
      <c r="AG4" s="141" t="s">
        <v>23</v>
      </c>
      <c r="AH4" s="141" t="s">
        <v>24</v>
      </c>
      <c r="AI4" s="173" t="s">
        <v>25</v>
      </c>
      <c r="AJ4" s="20" t="s">
        <v>26</v>
      </c>
      <c r="AK4" s="174"/>
      <c r="AL4" s="21"/>
    </row>
    <row r="5" spans="1:38">
      <c r="A5" s="144"/>
      <c r="B5" s="145"/>
      <c r="C5" s="149"/>
      <c r="D5" s="146"/>
      <c r="E5" s="141"/>
      <c r="F5" s="141"/>
      <c r="G5" s="141"/>
      <c r="H5" s="141"/>
      <c r="I5" s="141"/>
      <c r="J5" s="141"/>
      <c r="K5" s="141"/>
      <c r="L5" s="141"/>
      <c r="M5" s="141"/>
      <c r="N5" s="149"/>
      <c r="O5" s="149"/>
      <c r="P5" s="149"/>
      <c r="Q5" s="175"/>
      <c r="R5" s="12" t="s">
        <v>27</v>
      </c>
      <c r="S5" s="12" t="s">
        <v>28</v>
      </c>
      <c r="T5" s="12" t="s">
        <v>29</v>
      </c>
      <c r="U5" s="170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75"/>
      <c r="AJ5" s="12" t="s">
        <v>27</v>
      </c>
      <c r="AK5" s="12" t="s">
        <v>28</v>
      </c>
      <c r="AL5" s="12" t="s">
        <v>29</v>
      </c>
    </row>
    <row r="6" spans="1:38">
      <c r="A6" s="149"/>
      <c r="B6" s="150" t="s">
        <v>30</v>
      </c>
      <c r="C6" s="151" t="s">
        <v>30</v>
      </c>
      <c r="D6" s="151" t="s">
        <v>30</v>
      </c>
      <c r="E6" s="151" t="s">
        <v>30</v>
      </c>
      <c r="F6" s="151" t="s">
        <v>30</v>
      </c>
      <c r="G6" s="150" t="s">
        <v>30</v>
      </c>
      <c r="H6" s="150" t="s">
        <v>30</v>
      </c>
      <c r="I6" s="150" t="s">
        <v>30</v>
      </c>
      <c r="J6" s="150" t="s">
        <v>30</v>
      </c>
      <c r="K6" s="150" t="s">
        <v>30</v>
      </c>
      <c r="L6" s="150" t="s">
        <v>30</v>
      </c>
      <c r="M6" s="150" t="s">
        <v>30</v>
      </c>
      <c r="N6" s="150" t="s">
        <v>30</v>
      </c>
      <c r="O6" s="150" t="s">
        <v>30</v>
      </c>
      <c r="P6" s="150" t="s">
        <v>31</v>
      </c>
      <c r="Q6" s="176" t="s">
        <v>32</v>
      </c>
      <c r="R6" s="176" t="s">
        <v>32</v>
      </c>
      <c r="S6" s="176" t="s">
        <v>32</v>
      </c>
      <c r="T6" s="176" t="s">
        <v>32</v>
      </c>
      <c r="U6" s="151" t="s">
        <v>30</v>
      </c>
      <c r="V6" s="151" t="s">
        <v>30</v>
      </c>
      <c r="W6" s="151" t="s">
        <v>30</v>
      </c>
      <c r="X6" s="151" t="s">
        <v>30</v>
      </c>
      <c r="Y6" s="150" t="s">
        <v>30</v>
      </c>
      <c r="Z6" s="150" t="s">
        <v>30</v>
      </c>
      <c r="AA6" s="150" t="s">
        <v>30</v>
      </c>
      <c r="AB6" s="150" t="s">
        <v>30</v>
      </c>
      <c r="AC6" s="150" t="s">
        <v>30</v>
      </c>
      <c r="AD6" s="150" t="s">
        <v>30</v>
      </c>
      <c r="AE6" s="150" t="s">
        <v>30</v>
      </c>
      <c r="AF6" s="150" t="s">
        <v>30</v>
      </c>
      <c r="AG6" s="150" t="s">
        <v>30</v>
      </c>
      <c r="AH6" s="150" t="s">
        <v>31</v>
      </c>
      <c r="AI6" s="176" t="s">
        <v>32</v>
      </c>
      <c r="AJ6" s="176" t="s">
        <v>32</v>
      </c>
      <c r="AK6" s="176" t="s">
        <v>32</v>
      </c>
      <c r="AL6" s="176" t="s">
        <v>32</v>
      </c>
    </row>
    <row r="7" spans="1:38">
      <c r="A7" s="152" t="s">
        <v>33</v>
      </c>
      <c r="B7" s="153">
        <v>190</v>
      </c>
      <c r="C7" s="153">
        <v>133</v>
      </c>
      <c r="D7" s="153">
        <v>70</v>
      </c>
      <c r="E7" s="153">
        <v>59</v>
      </c>
      <c r="F7" s="153">
        <v>4</v>
      </c>
      <c r="G7" s="153">
        <v>0</v>
      </c>
      <c r="H7" s="153">
        <v>0</v>
      </c>
      <c r="I7" s="153">
        <v>81</v>
      </c>
      <c r="J7" s="153">
        <v>52</v>
      </c>
      <c r="K7" s="153">
        <v>16</v>
      </c>
      <c r="L7" s="153">
        <v>63</v>
      </c>
      <c r="M7" s="153">
        <v>0</v>
      </c>
      <c r="N7" s="153">
        <v>7</v>
      </c>
      <c r="O7" s="153">
        <v>9</v>
      </c>
      <c r="P7" s="161">
        <v>11.76</v>
      </c>
      <c r="Q7" s="153">
        <v>884</v>
      </c>
      <c r="R7" s="153"/>
      <c r="S7" s="153"/>
      <c r="T7" s="153"/>
      <c r="U7" s="153">
        <v>57</v>
      </c>
      <c r="V7" s="153">
        <v>45</v>
      </c>
      <c r="W7" s="153">
        <v>8</v>
      </c>
      <c r="X7" s="153">
        <v>4</v>
      </c>
      <c r="Y7" s="153">
        <v>0</v>
      </c>
      <c r="Z7" s="153">
        <v>0</v>
      </c>
      <c r="AA7" s="153">
        <v>46</v>
      </c>
      <c r="AB7" s="153">
        <v>9</v>
      </c>
      <c r="AC7" s="153">
        <v>5</v>
      </c>
      <c r="AD7" s="153">
        <v>12</v>
      </c>
      <c r="AE7" s="153">
        <v>0</v>
      </c>
      <c r="AF7" s="153">
        <v>4</v>
      </c>
      <c r="AG7" s="153">
        <v>2</v>
      </c>
      <c r="AH7" s="161">
        <v>5.0388</v>
      </c>
      <c r="AI7" s="153">
        <v>884</v>
      </c>
      <c r="AJ7" s="153"/>
      <c r="AK7" s="153"/>
      <c r="AL7" s="153"/>
    </row>
    <row r="8" spans="1:38">
      <c r="A8" s="152" t="s">
        <v>34</v>
      </c>
      <c r="B8" s="153">
        <v>348</v>
      </c>
      <c r="C8" s="154">
        <v>143</v>
      </c>
      <c r="D8" s="154">
        <v>95</v>
      </c>
      <c r="E8" s="154">
        <v>26</v>
      </c>
      <c r="F8" s="154">
        <v>22</v>
      </c>
      <c r="G8" s="154">
        <v>0</v>
      </c>
      <c r="H8" s="154">
        <v>7</v>
      </c>
      <c r="I8" s="154">
        <v>102</v>
      </c>
      <c r="J8" s="154">
        <v>31</v>
      </c>
      <c r="K8" s="154">
        <v>15</v>
      </c>
      <c r="L8" s="154">
        <v>18</v>
      </c>
      <c r="M8" s="154">
        <v>1</v>
      </c>
      <c r="N8" s="154">
        <v>8</v>
      </c>
      <c r="O8" s="154">
        <v>2</v>
      </c>
      <c r="P8" s="162">
        <v>37.1848</v>
      </c>
      <c r="Q8" s="154">
        <v>877</v>
      </c>
      <c r="R8" s="154"/>
      <c r="S8" s="154"/>
      <c r="T8" s="154"/>
      <c r="U8" s="154">
        <v>205</v>
      </c>
      <c r="V8" s="154">
        <v>185</v>
      </c>
      <c r="W8" s="154">
        <v>13</v>
      </c>
      <c r="X8" s="154">
        <v>7</v>
      </c>
      <c r="Y8" s="154">
        <v>0</v>
      </c>
      <c r="Z8" s="154">
        <v>5</v>
      </c>
      <c r="AA8" s="154">
        <v>147</v>
      </c>
      <c r="AB8" s="154">
        <v>53</v>
      </c>
      <c r="AC8" s="154">
        <v>21</v>
      </c>
      <c r="AD8" s="154">
        <v>9</v>
      </c>
      <c r="AE8" s="154">
        <v>3</v>
      </c>
      <c r="AF8" s="154">
        <v>5</v>
      </c>
      <c r="AG8" s="154">
        <v>3</v>
      </c>
      <c r="AH8" s="162">
        <v>48.831</v>
      </c>
      <c r="AI8" s="154">
        <v>794</v>
      </c>
      <c r="AJ8" s="154"/>
      <c r="AK8" s="154"/>
      <c r="AL8" s="154"/>
    </row>
    <row r="9" spans="1:38">
      <c r="A9" s="152" t="s">
        <v>35</v>
      </c>
      <c r="B9" s="154">
        <v>60</v>
      </c>
      <c r="C9" s="154">
        <v>45</v>
      </c>
      <c r="D9" s="154">
        <v>20</v>
      </c>
      <c r="E9" s="154">
        <v>18</v>
      </c>
      <c r="F9" s="154">
        <v>7</v>
      </c>
      <c r="G9" s="154"/>
      <c r="H9" s="154">
        <v>3</v>
      </c>
      <c r="I9" s="154">
        <v>29</v>
      </c>
      <c r="J9" s="154">
        <v>13</v>
      </c>
      <c r="K9" s="154">
        <v>5</v>
      </c>
      <c r="L9" s="154">
        <v>5</v>
      </c>
      <c r="M9" s="154"/>
      <c r="N9" s="154"/>
      <c r="O9" s="154"/>
      <c r="P9" s="162">
        <f>SUM(P4:P8)</f>
        <v>48.9448</v>
      </c>
      <c r="Q9" s="153">
        <v>809</v>
      </c>
      <c r="R9" s="154"/>
      <c r="S9" s="154"/>
      <c r="T9" s="154"/>
      <c r="U9" s="154">
        <v>15</v>
      </c>
      <c r="V9" s="154">
        <v>12</v>
      </c>
      <c r="W9" s="154">
        <v>3</v>
      </c>
      <c r="X9" s="154"/>
      <c r="Y9" s="154"/>
      <c r="Z9" s="154"/>
      <c r="AA9" s="154">
        <v>12</v>
      </c>
      <c r="AB9" s="154">
        <v>3</v>
      </c>
      <c r="AC9" s="154">
        <v>3</v>
      </c>
      <c r="AD9" s="154"/>
      <c r="AE9" s="154"/>
      <c r="AF9" s="154"/>
      <c r="AG9" s="154">
        <v>3</v>
      </c>
      <c r="AH9" s="162">
        <v>4.8345</v>
      </c>
      <c r="AI9" s="154">
        <v>809</v>
      </c>
      <c r="AJ9" s="154"/>
      <c r="AK9" s="154"/>
      <c r="AL9" s="154"/>
    </row>
    <row r="10" spans="1:38">
      <c r="A10" s="152" t="s">
        <v>36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62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62"/>
      <c r="AI10" s="154"/>
      <c r="AJ10" s="154"/>
      <c r="AK10" s="154"/>
      <c r="AL10" s="154"/>
    </row>
    <row r="11" spans="1:38">
      <c r="A11" s="152" t="s">
        <v>37</v>
      </c>
      <c r="B11" s="155">
        <v>3898</v>
      </c>
      <c r="C11" s="155">
        <v>646</v>
      </c>
      <c r="D11" s="155">
        <v>463</v>
      </c>
      <c r="E11" s="155">
        <v>114</v>
      </c>
      <c r="F11" s="155">
        <v>69</v>
      </c>
      <c r="G11" s="155">
        <v>0</v>
      </c>
      <c r="H11" s="155">
        <v>36</v>
      </c>
      <c r="I11" s="155">
        <v>446</v>
      </c>
      <c r="J11" s="155">
        <v>164</v>
      </c>
      <c r="K11" s="155">
        <v>52</v>
      </c>
      <c r="L11" s="155">
        <v>50</v>
      </c>
      <c r="M11" s="155">
        <v>12</v>
      </c>
      <c r="N11" s="155">
        <v>80</v>
      </c>
      <c r="O11" s="155">
        <v>106</v>
      </c>
      <c r="P11" s="163">
        <v>608.1677</v>
      </c>
      <c r="Q11" s="155">
        <v>784.17</v>
      </c>
      <c r="R11" s="155"/>
      <c r="S11" s="155"/>
      <c r="T11" s="155"/>
      <c r="U11" s="155">
        <v>3252</v>
      </c>
      <c r="V11" s="155">
        <v>3074</v>
      </c>
      <c r="W11" s="155">
        <v>124</v>
      </c>
      <c r="X11" s="155">
        <v>54</v>
      </c>
      <c r="Y11" s="155">
        <v>0</v>
      </c>
      <c r="Z11" s="155">
        <v>59</v>
      </c>
      <c r="AA11" s="155">
        <v>2747</v>
      </c>
      <c r="AB11" s="155">
        <v>446</v>
      </c>
      <c r="AC11" s="155">
        <v>161</v>
      </c>
      <c r="AD11" s="155">
        <v>129</v>
      </c>
      <c r="AE11" s="155">
        <v>27</v>
      </c>
      <c r="AF11" s="155">
        <v>1140</v>
      </c>
      <c r="AG11" s="155">
        <v>224</v>
      </c>
      <c r="AH11" s="163">
        <v>2525.4557</v>
      </c>
      <c r="AI11" s="155">
        <v>784.17</v>
      </c>
      <c r="AJ11" s="155"/>
      <c r="AK11" s="155"/>
      <c r="AL11" s="155"/>
    </row>
    <row r="12" spans="1:38">
      <c r="A12" s="152" t="s">
        <v>38</v>
      </c>
      <c r="B12" s="154">
        <v>1579</v>
      </c>
      <c r="C12" s="154">
        <v>234</v>
      </c>
      <c r="D12" s="154">
        <v>146</v>
      </c>
      <c r="E12" s="154">
        <v>56</v>
      </c>
      <c r="F12" s="154">
        <v>32</v>
      </c>
      <c r="G12" s="154">
        <v>0</v>
      </c>
      <c r="H12" s="154">
        <v>0</v>
      </c>
      <c r="I12" s="154">
        <v>165</v>
      </c>
      <c r="J12" s="154">
        <v>69</v>
      </c>
      <c r="K12" s="154">
        <v>24</v>
      </c>
      <c r="L12" s="154">
        <v>13</v>
      </c>
      <c r="M12" s="154">
        <v>7</v>
      </c>
      <c r="N12" s="154">
        <v>19</v>
      </c>
      <c r="O12" s="154">
        <v>24</v>
      </c>
      <c r="P12" s="162">
        <v>235.32975</v>
      </c>
      <c r="Q12" s="154">
        <v>680</v>
      </c>
      <c r="R12" s="154"/>
      <c r="S12" s="154"/>
      <c r="T12" s="154"/>
      <c r="U12" s="154">
        <v>1345</v>
      </c>
      <c r="V12" s="154">
        <v>1237</v>
      </c>
      <c r="W12" s="154">
        <v>90</v>
      </c>
      <c r="X12" s="154">
        <v>18</v>
      </c>
      <c r="Y12" s="154">
        <v>0</v>
      </c>
      <c r="Z12" s="154">
        <v>1</v>
      </c>
      <c r="AA12" s="154">
        <v>1214</v>
      </c>
      <c r="AB12" s="154">
        <v>130</v>
      </c>
      <c r="AC12" s="154">
        <v>75</v>
      </c>
      <c r="AD12" s="154">
        <v>23</v>
      </c>
      <c r="AE12" s="154">
        <v>9</v>
      </c>
      <c r="AF12" s="154">
        <v>50</v>
      </c>
      <c r="AG12" s="154">
        <v>53</v>
      </c>
      <c r="AH12" s="162">
        <v>1357.3233</v>
      </c>
      <c r="AI12" s="154">
        <v>680</v>
      </c>
      <c r="AJ12" s="154"/>
      <c r="AK12" s="154"/>
      <c r="AL12" s="154"/>
    </row>
    <row r="13" spans="1:38">
      <c r="A13" s="152" t="s">
        <v>39</v>
      </c>
      <c r="B13" s="155">
        <v>7001</v>
      </c>
      <c r="C13" s="155">
        <v>626</v>
      </c>
      <c r="D13" s="155">
        <v>360</v>
      </c>
      <c r="E13" s="155">
        <v>214</v>
      </c>
      <c r="F13" s="155">
        <v>52</v>
      </c>
      <c r="G13" s="155"/>
      <c r="H13" s="155">
        <v>28</v>
      </c>
      <c r="I13" s="155">
        <v>406</v>
      </c>
      <c r="J13" s="155">
        <v>192</v>
      </c>
      <c r="K13" s="155">
        <v>70</v>
      </c>
      <c r="L13" s="155">
        <v>16</v>
      </c>
      <c r="M13" s="155">
        <v>1</v>
      </c>
      <c r="N13" s="155">
        <v>125</v>
      </c>
      <c r="O13" s="155">
        <v>142</v>
      </c>
      <c r="P13" s="163">
        <v>1564.0158</v>
      </c>
      <c r="Q13" s="155">
        <v>649</v>
      </c>
      <c r="R13" s="155">
        <v>800</v>
      </c>
      <c r="S13" s="155"/>
      <c r="T13" s="155"/>
      <c r="U13" s="155">
        <v>6375</v>
      </c>
      <c r="V13" s="155">
        <v>3288</v>
      </c>
      <c r="W13" s="155">
        <v>2993</v>
      </c>
      <c r="X13" s="155">
        <v>94</v>
      </c>
      <c r="Y13" s="155">
        <v>40</v>
      </c>
      <c r="Z13" s="155">
        <v>136</v>
      </c>
      <c r="AA13" s="155">
        <v>5412</v>
      </c>
      <c r="AB13" s="155">
        <v>787</v>
      </c>
      <c r="AC13" s="155">
        <v>535</v>
      </c>
      <c r="AD13" s="155">
        <v>61</v>
      </c>
      <c r="AE13" s="155">
        <v>2</v>
      </c>
      <c r="AF13" s="155">
        <v>986</v>
      </c>
      <c r="AG13" s="155">
        <v>587</v>
      </c>
      <c r="AH13" s="163">
        <v>4343.5109</v>
      </c>
      <c r="AI13" s="155">
        <v>598.2</v>
      </c>
      <c r="AJ13" s="155">
        <v>800</v>
      </c>
      <c r="AK13" s="155"/>
      <c r="AL13" s="155"/>
    </row>
    <row r="14" spans="1:38">
      <c r="A14" s="152" t="s">
        <v>40</v>
      </c>
      <c r="B14" s="156">
        <v>13703</v>
      </c>
      <c r="C14" s="156">
        <v>1145</v>
      </c>
      <c r="D14" s="156">
        <v>817</v>
      </c>
      <c r="E14" s="156">
        <v>314</v>
      </c>
      <c r="F14" s="156">
        <v>14</v>
      </c>
      <c r="G14" s="156"/>
      <c r="H14" s="156">
        <v>24</v>
      </c>
      <c r="I14" s="156">
        <v>838</v>
      </c>
      <c r="J14" s="156">
        <v>283</v>
      </c>
      <c r="K14" s="156">
        <v>54</v>
      </c>
      <c r="L14" s="156">
        <v>65</v>
      </c>
      <c r="M14" s="156"/>
      <c r="N14" s="156">
        <v>41</v>
      </c>
      <c r="O14" s="156">
        <v>212</v>
      </c>
      <c r="P14" s="164">
        <v>938.91</v>
      </c>
      <c r="Q14" s="156">
        <v>680</v>
      </c>
      <c r="R14" s="156"/>
      <c r="S14" s="156"/>
      <c r="T14" s="156"/>
      <c r="U14" s="156">
        <v>12558</v>
      </c>
      <c r="V14" s="156">
        <v>10265</v>
      </c>
      <c r="W14" s="156">
        <v>2027</v>
      </c>
      <c r="X14" s="156">
        <v>266</v>
      </c>
      <c r="Y14" s="156"/>
      <c r="Z14" s="156">
        <v>38</v>
      </c>
      <c r="AA14" s="156">
        <v>11324</v>
      </c>
      <c r="AB14" s="156">
        <v>1196</v>
      </c>
      <c r="AC14" s="156">
        <v>509</v>
      </c>
      <c r="AD14" s="156">
        <v>226</v>
      </c>
      <c r="AE14" s="156"/>
      <c r="AF14" s="156">
        <v>751</v>
      </c>
      <c r="AG14" s="156">
        <v>911</v>
      </c>
      <c r="AH14" s="164">
        <v>9481.66075</v>
      </c>
      <c r="AI14" s="156">
        <v>680</v>
      </c>
      <c r="AJ14" s="156"/>
      <c r="AK14" s="156"/>
      <c r="AL14" s="156"/>
    </row>
    <row r="15" spans="1:38">
      <c r="A15" s="152" t="s">
        <v>41</v>
      </c>
      <c r="B15" s="154">
        <f>SUM(B7:B14)</f>
        <v>26779</v>
      </c>
      <c r="C15" s="154">
        <f t="shared" ref="C15:P15" si="0">SUM(C7:C14)</f>
        <v>2972</v>
      </c>
      <c r="D15" s="154">
        <f t="shared" si="0"/>
        <v>1971</v>
      </c>
      <c r="E15" s="154">
        <f t="shared" si="0"/>
        <v>801</v>
      </c>
      <c r="F15" s="154">
        <f t="shared" si="0"/>
        <v>200</v>
      </c>
      <c r="G15" s="154">
        <f t="shared" si="0"/>
        <v>0</v>
      </c>
      <c r="H15" s="154">
        <f t="shared" si="0"/>
        <v>98</v>
      </c>
      <c r="I15" s="154">
        <f t="shared" si="0"/>
        <v>2067</v>
      </c>
      <c r="J15" s="154">
        <f t="shared" si="0"/>
        <v>804</v>
      </c>
      <c r="K15" s="154">
        <f t="shared" si="0"/>
        <v>236</v>
      </c>
      <c r="L15" s="154">
        <f t="shared" si="0"/>
        <v>230</v>
      </c>
      <c r="M15" s="154">
        <f t="shared" si="0"/>
        <v>21</v>
      </c>
      <c r="N15" s="154">
        <f t="shared" si="0"/>
        <v>280</v>
      </c>
      <c r="O15" s="154">
        <f t="shared" si="0"/>
        <v>495</v>
      </c>
      <c r="P15" s="162">
        <f t="shared" si="0"/>
        <v>3444.31285</v>
      </c>
      <c r="Q15" s="154"/>
      <c r="R15" s="154"/>
      <c r="S15" s="154"/>
      <c r="T15" s="154"/>
      <c r="U15" s="154">
        <f>SUM(U7:U14)</f>
        <v>23807</v>
      </c>
      <c r="V15" s="154">
        <f t="shared" ref="V15:AH15" si="1">SUM(V7:V14)</f>
        <v>18106</v>
      </c>
      <c r="W15" s="154">
        <f t="shared" si="1"/>
        <v>5258</v>
      </c>
      <c r="X15" s="154">
        <f t="shared" si="1"/>
        <v>443</v>
      </c>
      <c r="Y15" s="154">
        <f t="shared" si="1"/>
        <v>40</v>
      </c>
      <c r="Z15" s="154">
        <f t="shared" si="1"/>
        <v>239</v>
      </c>
      <c r="AA15" s="154">
        <f t="shared" si="1"/>
        <v>20902</v>
      </c>
      <c r="AB15" s="154">
        <f t="shared" si="1"/>
        <v>2624</v>
      </c>
      <c r="AC15" s="154">
        <f t="shared" si="1"/>
        <v>1309</v>
      </c>
      <c r="AD15" s="154">
        <f t="shared" si="1"/>
        <v>460</v>
      </c>
      <c r="AE15" s="154">
        <f t="shared" si="1"/>
        <v>41</v>
      </c>
      <c r="AF15" s="154">
        <f t="shared" si="1"/>
        <v>2936</v>
      </c>
      <c r="AG15" s="154">
        <f t="shared" si="1"/>
        <v>1783</v>
      </c>
      <c r="AH15" s="162">
        <f t="shared" si="1"/>
        <v>17766.65495</v>
      </c>
      <c r="AI15" s="154"/>
      <c r="AJ15" s="154"/>
      <c r="AK15" s="154"/>
      <c r="AL15" s="154"/>
    </row>
    <row r="16" spans="1:38">
      <c r="A16" s="157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</row>
    <row r="17" spans="1:38">
      <c r="A17" s="157"/>
      <c r="B17" s="158" t="s">
        <v>42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8" t="s">
        <v>42</v>
      </c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</row>
    <row r="18" spans="1:38">
      <c r="A18" s="157"/>
      <c r="B18" s="159" t="s">
        <v>43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9" t="s">
        <v>43</v>
      </c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</row>
    <row r="19" spans="1:38">
      <c r="A19" s="157"/>
      <c r="B19" s="160" t="s">
        <v>44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60" t="s">
        <v>44</v>
      </c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</row>
    <row r="20" spans="1:38">
      <c r="A20" s="157"/>
      <c r="B20" s="160" t="s">
        <v>45</v>
      </c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60" t="s">
        <v>45</v>
      </c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</row>
    <row r="21" spans="1:38">
      <c r="A21" s="157"/>
      <c r="B21" s="160" t="s">
        <v>46</v>
      </c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60" t="s">
        <v>46</v>
      </c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</row>
    <row r="22" spans="1:38">
      <c r="A22" s="157"/>
      <c r="B22" s="160" t="s">
        <v>47</v>
      </c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60" t="s">
        <v>47</v>
      </c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</row>
    <row r="23" spans="1:38">
      <c r="A23" s="157"/>
      <c r="B23" s="160" t="s">
        <v>48</v>
      </c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60" t="s">
        <v>48</v>
      </c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</row>
    <row r="24" spans="1:38">
      <c r="A24" s="157"/>
      <c r="B24" s="160" t="s">
        <v>49</v>
      </c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60" t="s">
        <v>49</v>
      </c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</row>
    <row r="31" spans="13:13">
      <c r="M31" s="165"/>
    </row>
  </sheetData>
  <mergeCells count="47">
    <mergeCell ref="A1:T1"/>
    <mergeCell ref="C2:T2"/>
    <mergeCell ref="V2:AL2"/>
    <mergeCell ref="D3:F3"/>
    <mergeCell ref="G3:J3"/>
    <mergeCell ref="K3:M3"/>
    <mergeCell ref="N3:P3"/>
    <mergeCell ref="Q3:T3"/>
    <mergeCell ref="V3:X3"/>
    <mergeCell ref="Y3:AB3"/>
    <mergeCell ref="AC3:AE3"/>
    <mergeCell ref="AF3:AH3"/>
    <mergeCell ref="AI3:AL3"/>
    <mergeCell ref="R4:T4"/>
    <mergeCell ref="AJ4:AL4"/>
    <mergeCell ref="A2:A6"/>
    <mergeCell ref="B2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U2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workbookViewId="0">
      <selection activeCell="K25" sqref="K25"/>
    </sheetView>
  </sheetViews>
  <sheetFormatPr defaultColWidth="9" defaultRowHeight="13.5"/>
  <cols>
    <col min="2" max="2" width="10.375"/>
    <col min="3" max="3" width="9.25"/>
    <col min="9" max="9" width="9.25"/>
    <col min="17" max="17" width="9.375"/>
    <col min="18" max="18" width="12.625"/>
  </cols>
  <sheetData>
    <row r="1" ht="25.5" spans="1:20">
      <c r="A1" s="73" t="s">
        <v>51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ht="27" spans="1:20">
      <c r="A2" s="74"/>
      <c r="B2" s="74"/>
      <c r="C2" s="74"/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108"/>
      <c r="T2" s="108"/>
    </row>
    <row r="3" ht="30" customHeight="1" spans="1:20">
      <c r="A3" s="77" t="s">
        <v>52</v>
      </c>
      <c r="B3" s="77"/>
      <c r="C3" s="77"/>
      <c r="D3" s="77"/>
      <c r="E3" s="77"/>
      <c r="F3" s="78"/>
      <c r="G3" s="78"/>
      <c r="H3" s="78"/>
      <c r="I3" s="107"/>
      <c r="J3" s="107"/>
      <c r="K3" s="107"/>
      <c r="L3" s="107"/>
      <c r="M3" s="107"/>
      <c r="N3" s="107"/>
      <c r="O3" s="108"/>
      <c r="P3" s="108"/>
      <c r="Q3" s="127"/>
      <c r="R3" s="127"/>
      <c r="S3" s="128"/>
      <c r="T3" s="108"/>
    </row>
    <row r="4" ht="14.25" spans="1:20">
      <c r="A4" s="79" t="s">
        <v>53</v>
      </c>
      <c r="B4" s="80" t="s">
        <v>54</v>
      </c>
      <c r="C4" s="80" t="s">
        <v>55</v>
      </c>
      <c r="D4" s="80" t="s">
        <v>56</v>
      </c>
      <c r="E4" s="81" t="s">
        <v>57</v>
      </c>
      <c r="F4" s="82"/>
      <c r="G4" s="82"/>
      <c r="H4" s="83"/>
      <c r="I4" s="80" t="s">
        <v>58</v>
      </c>
      <c r="J4" s="109" t="s">
        <v>59</v>
      </c>
      <c r="K4" s="110"/>
      <c r="L4" s="110"/>
      <c r="M4" s="110"/>
      <c r="N4" s="110"/>
      <c r="O4" s="110"/>
      <c r="P4" s="111"/>
      <c r="Q4" s="129" t="s">
        <v>60</v>
      </c>
      <c r="R4" s="80" t="s">
        <v>61</v>
      </c>
      <c r="S4" s="80" t="s">
        <v>62</v>
      </c>
      <c r="T4" s="108"/>
    </row>
    <row r="5" ht="14.25" spans="1:20">
      <c r="A5" s="79"/>
      <c r="B5" s="84"/>
      <c r="C5" s="84"/>
      <c r="D5" s="84"/>
      <c r="E5" s="85"/>
      <c r="F5" s="86"/>
      <c r="G5" s="86"/>
      <c r="H5" s="87"/>
      <c r="I5" s="112"/>
      <c r="J5" s="113" t="s">
        <v>63</v>
      </c>
      <c r="K5" s="40" t="s">
        <v>64</v>
      </c>
      <c r="L5" s="114"/>
      <c r="M5" s="114"/>
      <c r="N5" s="114"/>
      <c r="O5" s="91" t="s">
        <v>65</v>
      </c>
      <c r="P5" s="114"/>
      <c r="Q5" s="130"/>
      <c r="R5" s="112"/>
      <c r="S5" s="84"/>
      <c r="T5" s="108"/>
    </row>
    <row r="6" ht="31" customHeight="1" spans="1:20">
      <c r="A6" s="79"/>
      <c r="B6" s="88"/>
      <c r="C6" s="88"/>
      <c r="D6" s="89"/>
      <c r="E6" s="89"/>
      <c r="F6" s="41" t="s">
        <v>19</v>
      </c>
      <c r="G6" s="41" t="s">
        <v>66</v>
      </c>
      <c r="H6" s="41" t="s">
        <v>67</v>
      </c>
      <c r="I6" s="115"/>
      <c r="J6" s="116"/>
      <c r="K6" s="40" t="s">
        <v>68</v>
      </c>
      <c r="L6" s="117" t="s">
        <v>69</v>
      </c>
      <c r="M6" s="117" t="s">
        <v>70</v>
      </c>
      <c r="N6" s="117" t="s">
        <v>71</v>
      </c>
      <c r="O6" s="117" t="s">
        <v>72</v>
      </c>
      <c r="P6" s="117" t="s">
        <v>73</v>
      </c>
      <c r="Q6" s="131"/>
      <c r="R6" s="88"/>
      <c r="S6" s="89"/>
      <c r="T6" s="108"/>
    </row>
    <row r="7" ht="14.25" spans="1:20">
      <c r="A7" s="90" t="s">
        <v>74</v>
      </c>
      <c r="B7" s="90">
        <v>1</v>
      </c>
      <c r="C7" s="90">
        <v>2</v>
      </c>
      <c r="D7" s="90">
        <v>3</v>
      </c>
      <c r="E7" s="90">
        <v>4</v>
      </c>
      <c r="F7" s="90">
        <v>5</v>
      </c>
      <c r="G7" s="90">
        <v>6</v>
      </c>
      <c r="H7" s="90">
        <v>7</v>
      </c>
      <c r="I7" s="118">
        <v>8</v>
      </c>
      <c r="J7" s="90">
        <v>9</v>
      </c>
      <c r="K7" s="90">
        <v>10</v>
      </c>
      <c r="L7" s="90">
        <v>11</v>
      </c>
      <c r="M7" s="90">
        <v>12</v>
      </c>
      <c r="N7" s="90">
        <v>13</v>
      </c>
      <c r="O7" s="90">
        <v>14</v>
      </c>
      <c r="P7" s="90">
        <v>15</v>
      </c>
      <c r="Q7" s="90">
        <v>16</v>
      </c>
      <c r="R7" s="90">
        <v>17</v>
      </c>
      <c r="S7" s="90">
        <v>18</v>
      </c>
      <c r="T7" s="108"/>
    </row>
    <row r="8" ht="14.25" spans="1:20">
      <c r="A8" s="91" t="s">
        <v>75</v>
      </c>
      <c r="B8" s="92">
        <v>17000</v>
      </c>
      <c r="C8" s="93">
        <f>E8/B8*100</f>
        <v>0.370588235294118</v>
      </c>
      <c r="D8" s="94">
        <v>52</v>
      </c>
      <c r="E8" s="94">
        <f>SUM(J8:P8)</f>
        <v>63</v>
      </c>
      <c r="F8" s="94">
        <v>12</v>
      </c>
      <c r="G8" s="94">
        <v>17</v>
      </c>
      <c r="H8" s="94">
        <v>0</v>
      </c>
      <c r="I8" s="119">
        <v>0.0953</v>
      </c>
      <c r="J8" s="94">
        <v>35</v>
      </c>
      <c r="K8" s="94">
        <v>0</v>
      </c>
      <c r="L8" s="94">
        <v>3</v>
      </c>
      <c r="M8" s="94">
        <v>0</v>
      </c>
      <c r="N8" s="94">
        <v>20</v>
      </c>
      <c r="O8" s="94">
        <v>5</v>
      </c>
      <c r="P8" s="94">
        <v>0</v>
      </c>
      <c r="Q8" s="132">
        <v>38.6</v>
      </c>
      <c r="R8" s="133">
        <f>Q8/I8</f>
        <v>405.036726128017</v>
      </c>
      <c r="S8" s="94">
        <v>680</v>
      </c>
      <c r="T8" s="35"/>
    </row>
    <row r="9" spans="1:20">
      <c r="A9" s="91" t="s">
        <v>76</v>
      </c>
      <c r="B9" s="95">
        <v>242000</v>
      </c>
      <c r="C9" s="93">
        <f t="shared" ref="C9:C16" si="0">E9/B9*100</f>
        <v>0.529752066115702</v>
      </c>
      <c r="D9" s="96">
        <v>949</v>
      </c>
      <c r="E9" s="96">
        <v>1282</v>
      </c>
      <c r="F9" s="97">
        <v>509</v>
      </c>
      <c r="G9" s="96">
        <v>151</v>
      </c>
      <c r="H9" s="96">
        <v>26</v>
      </c>
      <c r="I9" s="120">
        <v>1.71</v>
      </c>
      <c r="J9" s="97">
        <v>808</v>
      </c>
      <c r="K9" s="96">
        <v>5</v>
      </c>
      <c r="L9" s="96">
        <v>25</v>
      </c>
      <c r="M9" s="96">
        <v>17</v>
      </c>
      <c r="N9" s="96">
        <v>378</v>
      </c>
      <c r="O9" s="96">
        <v>39</v>
      </c>
      <c r="P9" s="96">
        <v>10</v>
      </c>
      <c r="Q9" s="120">
        <v>671.8</v>
      </c>
      <c r="R9" s="133">
        <v>392.87</v>
      </c>
      <c r="S9" s="97">
        <v>680</v>
      </c>
      <c r="T9" s="134"/>
    </row>
    <row r="10" spans="1:20">
      <c r="A10" s="91" t="s">
        <v>77</v>
      </c>
      <c r="B10" s="98">
        <v>285500</v>
      </c>
      <c r="C10" s="93">
        <f t="shared" si="0"/>
        <v>1.04063047285464</v>
      </c>
      <c r="D10" s="99">
        <v>2101</v>
      </c>
      <c r="E10" s="100">
        <v>2971</v>
      </c>
      <c r="F10" s="98">
        <v>1679</v>
      </c>
      <c r="G10" s="98">
        <v>125</v>
      </c>
      <c r="H10" s="98">
        <v>18</v>
      </c>
      <c r="I10" s="121">
        <v>3.7765</v>
      </c>
      <c r="J10" s="98">
        <v>1722</v>
      </c>
      <c r="K10" s="98">
        <v>6</v>
      </c>
      <c r="L10" s="98">
        <v>130</v>
      </c>
      <c r="M10" s="98">
        <v>36</v>
      </c>
      <c r="N10" s="98">
        <v>975</v>
      </c>
      <c r="O10" s="98">
        <v>85</v>
      </c>
      <c r="P10" s="98">
        <v>17</v>
      </c>
      <c r="Q10" s="135">
        <v>1412.512</v>
      </c>
      <c r="R10" s="136">
        <f>Q10/I10</f>
        <v>374.026744339997</v>
      </c>
      <c r="S10" s="100">
        <v>680</v>
      </c>
      <c r="T10" s="134"/>
    </row>
    <row r="11" spans="1:20">
      <c r="A11" s="90" t="s">
        <v>36</v>
      </c>
      <c r="B11" s="101">
        <v>1528</v>
      </c>
      <c r="C11" s="93">
        <f t="shared" si="0"/>
        <v>1.43979057591623</v>
      </c>
      <c r="D11" s="101">
        <v>14</v>
      </c>
      <c r="E11" s="94">
        <f>SUM(J11:P11)</f>
        <v>22</v>
      </c>
      <c r="F11" s="101">
        <v>9</v>
      </c>
      <c r="G11" s="101">
        <v>0</v>
      </c>
      <c r="H11" s="101">
        <v>0</v>
      </c>
      <c r="I11" s="122">
        <v>0.028</v>
      </c>
      <c r="J11" s="101">
        <v>11</v>
      </c>
      <c r="K11" s="101">
        <v>1</v>
      </c>
      <c r="L11" s="101">
        <v>5</v>
      </c>
      <c r="M11" s="101">
        <v>0</v>
      </c>
      <c r="N11" s="101">
        <v>0</v>
      </c>
      <c r="O11" s="101">
        <v>2</v>
      </c>
      <c r="P11" s="101">
        <v>3</v>
      </c>
      <c r="Q11" s="122">
        <v>10.6035</v>
      </c>
      <c r="R11" s="133">
        <f t="shared" ref="R9:R16" si="1">Q11/I11</f>
        <v>378.696428571429</v>
      </c>
      <c r="S11" s="94">
        <v>680</v>
      </c>
      <c r="T11" s="134"/>
    </row>
    <row r="12" spans="1:20">
      <c r="A12" s="90" t="s">
        <v>78</v>
      </c>
      <c r="B12" s="102">
        <v>6390</v>
      </c>
      <c r="C12" s="93">
        <f t="shared" si="0"/>
        <v>0.203442879499218</v>
      </c>
      <c r="D12" s="96">
        <v>9</v>
      </c>
      <c r="E12" s="96">
        <v>13</v>
      </c>
      <c r="F12" s="96">
        <v>5</v>
      </c>
      <c r="G12" s="96">
        <v>3</v>
      </c>
      <c r="H12" s="96">
        <v>0</v>
      </c>
      <c r="I12" s="96">
        <v>0.0182</v>
      </c>
      <c r="J12" s="96">
        <v>6</v>
      </c>
      <c r="K12" s="96"/>
      <c r="L12" s="96">
        <v>1</v>
      </c>
      <c r="M12" s="96"/>
      <c r="N12" s="96">
        <v>5</v>
      </c>
      <c r="O12" s="96">
        <v>1</v>
      </c>
      <c r="P12" s="96">
        <v>0</v>
      </c>
      <c r="Q12" s="96">
        <v>10.6209</v>
      </c>
      <c r="R12" s="133">
        <f t="shared" si="1"/>
        <v>583.565934065934</v>
      </c>
      <c r="S12" s="96">
        <v>680</v>
      </c>
      <c r="T12" s="134"/>
    </row>
    <row r="13" spans="1:20">
      <c r="A13" s="90" t="s">
        <v>79</v>
      </c>
      <c r="B13" s="98">
        <v>150000</v>
      </c>
      <c r="C13" s="93">
        <f t="shared" si="0"/>
        <v>0.130666666666667</v>
      </c>
      <c r="D13" s="100">
        <v>153</v>
      </c>
      <c r="E13" s="100">
        <v>196</v>
      </c>
      <c r="F13" s="100">
        <v>71</v>
      </c>
      <c r="G13" s="100">
        <v>69</v>
      </c>
      <c r="H13" s="100">
        <v>2</v>
      </c>
      <c r="I13" s="123">
        <v>0.26</v>
      </c>
      <c r="J13" s="100">
        <v>95</v>
      </c>
      <c r="K13" s="100">
        <v>0</v>
      </c>
      <c r="L13" s="100">
        <v>6</v>
      </c>
      <c r="M13" s="100">
        <v>2</v>
      </c>
      <c r="N13" s="100">
        <v>84</v>
      </c>
      <c r="O13" s="100">
        <v>0</v>
      </c>
      <c r="P13" s="100">
        <v>9</v>
      </c>
      <c r="Q13" s="100">
        <v>121.5797</v>
      </c>
      <c r="R13" s="136">
        <f t="shared" si="1"/>
        <v>467.614230769231</v>
      </c>
      <c r="S13" s="100">
        <v>680</v>
      </c>
      <c r="T13" s="137"/>
    </row>
    <row r="14" spans="1:20">
      <c r="A14" s="91" t="s">
        <v>80</v>
      </c>
      <c r="B14" s="18">
        <v>607402</v>
      </c>
      <c r="C14" s="93">
        <f t="shared" si="0"/>
        <v>0.105696062903975</v>
      </c>
      <c r="D14" s="18">
        <v>496</v>
      </c>
      <c r="E14" s="18">
        <v>642</v>
      </c>
      <c r="F14" s="103">
        <v>286</v>
      </c>
      <c r="G14" s="18">
        <v>33</v>
      </c>
      <c r="H14" s="18">
        <v>173</v>
      </c>
      <c r="I14" s="124">
        <v>0.84</v>
      </c>
      <c r="J14" s="103">
        <v>258</v>
      </c>
      <c r="K14" s="18">
        <v>1</v>
      </c>
      <c r="L14" s="18">
        <v>14</v>
      </c>
      <c r="M14" s="18">
        <v>10</v>
      </c>
      <c r="N14" s="18">
        <v>299</v>
      </c>
      <c r="O14" s="18">
        <v>30</v>
      </c>
      <c r="P14" s="18">
        <v>30</v>
      </c>
      <c r="Q14" s="124">
        <v>375.26</v>
      </c>
      <c r="R14" s="138">
        <f t="shared" si="1"/>
        <v>446.738095238095</v>
      </c>
      <c r="S14" s="103">
        <v>680</v>
      </c>
      <c r="T14" s="134"/>
    </row>
    <row r="15" spans="1:20">
      <c r="A15" s="90" t="s">
        <v>81</v>
      </c>
      <c r="B15" s="94">
        <v>450500</v>
      </c>
      <c r="C15" s="93">
        <f t="shared" si="0"/>
        <v>0.0350721420643729</v>
      </c>
      <c r="D15" s="94">
        <v>81</v>
      </c>
      <c r="E15" s="94">
        <f>SUM(J15:P15)</f>
        <v>158</v>
      </c>
      <c r="F15" s="94">
        <v>78</v>
      </c>
      <c r="G15" s="94">
        <v>24</v>
      </c>
      <c r="H15" s="94">
        <v>0</v>
      </c>
      <c r="I15" s="119">
        <v>0.2163</v>
      </c>
      <c r="J15" s="94">
        <v>56</v>
      </c>
      <c r="K15" s="94">
        <v>10</v>
      </c>
      <c r="L15" s="94">
        <v>13</v>
      </c>
      <c r="M15" s="94">
        <v>0</v>
      </c>
      <c r="N15" s="94">
        <v>46</v>
      </c>
      <c r="O15" s="94">
        <v>32</v>
      </c>
      <c r="P15" s="94">
        <v>1</v>
      </c>
      <c r="Q15" s="120">
        <v>88.9</v>
      </c>
      <c r="R15" s="133">
        <f t="shared" si="1"/>
        <v>411.003236245955</v>
      </c>
      <c r="S15" s="94">
        <v>680</v>
      </c>
      <c r="T15" s="134"/>
    </row>
    <row r="16" spans="1:20">
      <c r="A16" s="90" t="s">
        <v>82</v>
      </c>
      <c r="B16" s="104">
        <f>SUM(B8:B15)</f>
        <v>1760320</v>
      </c>
      <c r="C16" s="93">
        <f t="shared" si="0"/>
        <v>0.303751590619887</v>
      </c>
      <c r="D16" s="104">
        <f>SUM(D8:D15)</f>
        <v>3855</v>
      </c>
      <c r="E16" s="104">
        <f t="shared" ref="E16:Q16" si="2">SUM(E8:E15)</f>
        <v>5347</v>
      </c>
      <c r="F16" s="104">
        <f t="shared" si="2"/>
        <v>2649</v>
      </c>
      <c r="G16" s="104">
        <f t="shared" si="2"/>
        <v>422</v>
      </c>
      <c r="H16" s="104">
        <f t="shared" si="2"/>
        <v>219</v>
      </c>
      <c r="I16" s="104">
        <f t="shared" si="2"/>
        <v>6.9443</v>
      </c>
      <c r="J16" s="104">
        <f t="shared" si="2"/>
        <v>2991</v>
      </c>
      <c r="K16" s="104">
        <f t="shared" si="2"/>
        <v>23</v>
      </c>
      <c r="L16" s="104">
        <f t="shared" si="2"/>
        <v>197</v>
      </c>
      <c r="M16" s="104">
        <f t="shared" si="2"/>
        <v>65</v>
      </c>
      <c r="N16" s="104">
        <f t="shared" si="2"/>
        <v>1807</v>
      </c>
      <c r="O16" s="104">
        <f t="shared" si="2"/>
        <v>194</v>
      </c>
      <c r="P16" s="104">
        <f t="shared" si="2"/>
        <v>70</v>
      </c>
      <c r="Q16" s="104">
        <f t="shared" si="2"/>
        <v>2729.8761</v>
      </c>
      <c r="R16" s="133">
        <f t="shared" si="1"/>
        <v>393.11033509497</v>
      </c>
      <c r="S16" s="94">
        <v>680</v>
      </c>
      <c r="T16" s="137"/>
    </row>
    <row r="17" ht="14.25" spans="1:20">
      <c r="A17" s="105" t="s">
        <v>83</v>
      </c>
      <c r="B17" s="106"/>
      <c r="C17" s="106"/>
      <c r="D17" s="106"/>
      <c r="E17" s="105" t="s">
        <v>84</v>
      </c>
      <c r="F17" s="106"/>
      <c r="G17" s="106"/>
      <c r="H17" s="105"/>
      <c r="I17" s="105"/>
      <c r="J17" s="105"/>
      <c r="K17" s="105" t="s">
        <v>85</v>
      </c>
      <c r="L17" s="105"/>
      <c r="M17" s="125" t="s">
        <v>86</v>
      </c>
      <c r="N17" s="125"/>
      <c r="O17" s="125"/>
      <c r="P17" s="126"/>
      <c r="Q17" s="126"/>
      <c r="R17" s="126"/>
      <c r="S17" s="126"/>
      <c r="T17" s="106"/>
    </row>
    <row r="18" ht="14.25" spans="1:20">
      <c r="A18" s="107" t="s">
        <v>87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ht="14.25" spans="1:20">
      <c r="A19" s="107" t="s">
        <v>88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</row>
    <row r="20" ht="14.25" spans="1:20">
      <c r="A20" s="107" t="s">
        <v>89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</row>
  </sheetData>
  <mergeCells count="20">
    <mergeCell ref="A1:T1"/>
    <mergeCell ref="P2:Q2"/>
    <mergeCell ref="A3:E3"/>
    <mergeCell ref="J4:P4"/>
    <mergeCell ref="K5:N5"/>
    <mergeCell ref="O5:P5"/>
    <mergeCell ref="A17:B17"/>
    <mergeCell ref="E17:G17"/>
    <mergeCell ref="K17:L17"/>
    <mergeCell ref="M17:S17"/>
    <mergeCell ref="A4:A6"/>
    <mergeCell ref="B4:B6"/>
    <mergeCell ref="C4:C6"/>
    <mergeCell ref="D4:D6"/>
    <mergeCell ref="I4:I6"/>
    <mergeCell ref="J5:J6"/>
    <mergeCell ref="Q4:Q6"/>
    <mergeCell ref="R4:R6"/>
    <mergeCell ref="S4:S6"/>
    <mergeCell ref="E4:H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workbookViewId="0">
      <selection activeCell="N28" sqref="N28"/>
    </sheetView>
  </sheetViews>
  <sheetFormatPr defaultColWidth="9" defaultRowHeight="13.5"/>
  <cols>
    <col min="4" max="4" width="9.25"/>
    <col min="17" max="18" width="10.125"/>
    <col min="19" max="19" width="11.125"/>
    <col min="22" max="22" width="9.25"/>
  </cols>
  <sheetData>
    <row r="1" ht="51" customHeight="1" spans="1:22">
      <c r="A1" s="31" t="s">
        <v>90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ht="18.75" spans="1:22">
      <c r="A2" s="32" t="s">
        <v>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ht="26" customHeight="1" spans="1:22">
      <c r="A3" s="33" t="s">
        <v>92</v>
      </c>
      <c r="B3" s="33"/>
      <c r="C3" s="33"/>
      <c r="D3" s="34"/>
      <c r="E3" s="35"/>
      <c r="F3" s="35"/>
      <c r="G3" s="34" t="s">
        <v>93</v>
      </c>
      <c r="H3" s="34"/>
      <c r="I3" s="34"/>
      <c r="J3" s="35"/>
      <c r="K3" s="35"/>
      <c r="L3" s="35"/>
      <c r="M3" s="35"/>
      <c r="N3" s="35"/>
      <c r="O3" s="34" t="s">
        <v>94</v>
      </c>
      <c r="P3" s="34"/>
      <c r="Q3" s="34"/>
      <c r="R3" s="59"/>
      <c r="S3" s="35"/>
      <c r="T3" s="34" t="s">
        <v>95</v>
      </c>
      <c r="U3" s="34"/>
      <c r="V3" s="34"/>
    </row>
    <row r="4" spans="1:22">
      <c r="A4" s="36" t="s">
        <v>53</v>
      </c>
      <c r="B4" s="14" t="s">
        <v>96</v>
      </c>
      <c r="C4" s="37"/>
      <c r="D4" s="37"/>
      <c r="E4" s="15"/>
      <c r="F4" s="14" t="s">
        <v>97</v>
      </c>
      <c r="G4" s="37"/>
      <c r="H4" s="37"/>
      <c r="I4" s="37"/>
      <c r="J4" s="37"/>
      <c r="K4" s="37"/>
      <c r="L4" s="15"/>
      <c r="M4" s="36" t="s">
        <v>98</v>
      </c>
      <c r="N4" s="36"/>
      <c r="O4" s="36"/>
      <c r="P4" s="36"/>
      <c r="Q4" s="36" t="s">
        <v>99</v>
      </c>
      <c r="R4" s="36"/>
      <c r="S4" s="36"/>
      <c r="T4" s="11" t="s">
        <v>100</v>
      </c>
      <c r="U4" s="11"/>
      <c r="V4" s="11"/>
    </row>
    <row r="5" spans="1:22">
      <c r="A5" s="36"/>
      <c r="B5" s="38" t="s">
        <v>101</v>
      </c>
      <c r="C5" s="38" t="s">
        <v>2</v>
      </c>
      <c r="D5" s="38" t="s">
        <v>102</v>
      </c>
      <c r="E5" s="38" t="s">
        <v>103</v>
      </c>
      <c r="F5" s="14" t="s">
        <v>8</v>
      </c>
      <c r="G5" s="37"/>
      <c r="H5" s="15"/>
      <c r="I5" s="14" t="s">
        <v>104</v>
      </c>
      <c r="J5" s="15"/>
      <c r="K5" s="36" t="s">
        <v>105</v>
      </c>
      <c r="L5" s="36"/>
      <c r="M5" s="38" t="s">
        <v>106</v>
      </c>
      <c r="N5" s="38" t="s">
        <v>107</v>
      </c>
      <c r="O5" s="38" t="s">
        <v>108</v>
      </c>
      <c r="P5" s="38" t="s">
        <v>109</v>
      </c>
      <c r="Q5" s="38" t="s">
        <v>110</v>
      </c>
      <c r="R5" s="38" t="s">
        <v>111</v>
      </c>
      <c r="S5" s="38" t="s">
        <v>112</v>
      </c>
      <c r="T5" s="60" t="s">
        <v>113</v>
      </c>
      <c r="U5" s="60" t="s">
        <v>114</v>
      </c>
      <c r="V5" s="60" t="s">
        <v>115</v>
      </c>
    </row>
    <row r="6" spans="1:22">
      <c r="A6" s="36"/>
      <c r="B6" s="39"/>
      <c r="C6" s="39"/>
      <c r="D6" s="39"/>
      <c r="E6" s="39"/>
      <c r="F6" s="38" t="s">
        <v>63</v>
      </c>
      <c r="G6" s="38" t="s">
        <v>64</v>
      </c>
      <c r="H6" s="38" t="s">
        <v>65</v>
      </c>
      <c r="I6" s="36" t="s">
        <v>19</v>
      </c>
      <c r="J6" s="36" t="s">
        <v>66</v>
      </c>
      <c r="K6" s="36" t="s">
        <v>116</v>
      </c>
      <c r="L6" s="36" t="s">
        <v>66</v>
      </c>
      <c r="M6" s="39"/>
      <c r="N6" s="39"/>
      <c r="O6" s="39"/>
      <c r="P6" s="39"/>
      <c r="Q6" s="39"/>
      <c r="R6" s="39"/>
      <c r="S6" s="39"/>
      <c r="T6" s="61"/>
      <c r="U6" s="61"/>
      <c r="V6" s="61"/>
    </row>
    <row r="7" spans="1:22">
      <c r="A7" s="36"/>
      <c r="B7" s="40" t="s">
        <v>117</v>
      </c>
      <c r="C7" s="40" t="s">
        <v>30</v>
      </c>
      <c r="D7" s="40" t="s">
        <v>118</v>
      </c>
      <c r="E7" s="40" t="s">
        <v>119</v>
      </c>
      <c r="F7" s="40" t="s">
        <v>30</v>
      </c>
      <c r="G7" s="40" t="s">
        <v>30</v>
      </c>
      <c r="H7" s="40" t="s">
        <v>30</v>
      </c>
      <c r="I7" s="40" t="s">
        <v>30</v>
      </c>
      <c r="J7" s="40" t="s">
        <v>30</v>
      </c>
      <c r="K7" s="40" t="s">
        <v>30</v>
      </c>
      <c r="L7" s="40" t="s">
        <v>30</v>
      </c>
      <c r="M7" s="40" t="s">
        <v>30</v>
      </c>
      <c r="N7" s="40" t="s">
        <v>30</v>
      </c>
      <c r="O7" s="40" t="s">
        <v>120</v>
      </c>
      <c r="P7" s="40" t="s">
        <v>120</v>
      </c>
      <c r="Q7" s="40" t="s">
        <v>31</v>
      </c>
      <c r="R7" s="40" t="s">
        <v>31</v>
      </c>
      <c r="S7" s="40" t="s">
        <v>31</v>
      </c>
      <c r="T7" s="62" t="s">
        <v>121</v>
      </c>
      <c r="U7" s="62" t="s">
        <v>32</v>
      </c>
      <c r="V7" s="62" t="s">
        <v>32</v>
      </c>
    </row>
    <row r="8" spans="1:22">
      <c r="A8" s="41">
        <v>0</v>
      </c>
      <c r="B8" s="40">
        <v>1</v>
      </c>
      <c r="C8" s="41">
        <v>2</v>
      </c>
      <c r="D8" s="41">
        <v>3</v>
      </c>
      <c r="E8" s="40">
        <v>4</v>
      </c>
      <c r="F8" s="41">
        <v>5</v>
      </c>
      <c r="G8" s="41">
        <v>6</v>
      </c>
      <c r="H8" s="40">
        <v>7</v>
      </c>
      <c r="I8" s="41">
        <v>8</v>
      </c>
      <c r="J8" s="41">
        <v>9</v>
      </c>
      <c r="K8" s="41">
        <v>10</v>
      </c>
      <c r="L8" s="41">
        <v>11</v>
      </c>
      <c r="M8" s="40">
        <v>12</v>
      </c>
      <c r="N8" s="41">
        <v>13</v>
      </c>
      <c r="O8" s="41">
        <v>14</v>
      </c>
      <c r="P8" s="40">
        <v>15</v>
      </c>
      <c r="Q8" s="41">
        <v>16</v>
      </c>
      <c r="R8" s="41">
        <v>17</v>
      </c>
      <c r="S8" s="40">
        <v>18</v>
      </c>
      <c r="T8" s="41">
        <v>19</v>
      </c>
      <c r="U8" s="41">
        <v>20</v>
      </c>
      <c r="V8" s="40">
        <v>21</v>
      </c>
    </row>
    <row r="9" ht="24" spans="1:22">
      <c r="A9" s="42" t="s">
        <v>122</v>
      </c>
      <c r="B9" s="13">
        <f>SUM(B10:B17)</f>
        <v>27567</v>
      </c>
      <c r="C9" s="13">
        <f>SUM(C10:C17)</f>
        <v>39179</v>
      </c>
      <c r="D9" s="13">
        <f>SUM(D10:D17)</f>
        <v>358.408</v>
      </c>
      <c r="E9" s="30">
        <f>C9/D9/100</f>
        <v>1.09313966206111</v>
      </c>
      <c r="F9" s="13">
        <f>SUM(F10:F17)</f>
        <v>22908</v>
      </c>
      <c r="G9" s="13">
        <f t="shared" ref="G9:S9" si="0">SUM(G10:G17)</f>
        <v>13770</v>
      </c>
      <c r="H9" s="13">
        <f t="shared" si="0"/>
        <v>2501</v>
      </c>
      <c r="I9" s="13">
        <f t="shared" si="0"/>
        <v>15632</v>
      </c>
      <c r="J9" s="13">
        <f t="shared" si="0"/>
        <v>2777</v>
      </c>
      <c r="K9" s="13">
        <f t="shared" si="0"/>
        <v>545</v>
      </c>
      <c r="L9" s="13">
        <f t="shared" si="0"/>
        <v>136</v>
      </c>
      <c r="M9" s="13">
        <f t="shared" si="0"/>
        <v>329</v>
      </c>
      <c r="N9" s="13">
        <f t="shared" si="0"/>
        <v>890</v>
      </c>
      <c r="O9" s="13">
        <f t="shared" si="0"/>
        <v>3341</v>
      </c>
      <c r="P9" s="13">
        <f t="shared" si="0"/>
        <v>7637</v>
      </c>
      <c r="Q9" s="13">
        <f t="shared" si="0"/>
        <v>14099.5895</v>
      </c>
      <c r="R9" s="13">
        <f t="shared" si="0"/>
        <v>4925.59308</v>
      </c>
      <c r="S9" s="23">
        <f t="shared" si="0"/>
        <v>19005.63485</v>
      </c>
      <c r="T9" s="13">
        <v>8160</v>
      </c>
      <c r="U9" s="63">
        <v>680</v>
      </c>
      <c r="V9" s="51"/>
    </row>
    <row r="10" spans="1:22">
      <c r="A10" s="40" t="s">
        <v>76</v>
      </c>
      <c r="B10" s="13">
        <v>378</v>
      </c>
      <c r="C10" s="13">
        <v>505</v>
      </c>
      <c r="D10" s="43">
        <v>15.55</v>
      </c>
      <c r="E10" s="30">
        <f t="shared" ref="E10:E17" si="1">C10/D10/100</f>
        <v>0.32475884244373</v>
      </c>
      <c r="F10" s="13">
        <v>381</v>
      </c>
      <c r="G10" s="13">
        <v>116</v>
      </c>
      <c r="H10" s="13">
        <v>8</v>
      </c>
      <c r="I10" s="13">
        <v>119</v>
      </c>
      <c r="J10" s="13">
        <v>57</v>
      </c>
      <c r="K10" s="13">
        <v>11</v>
      </c>
      <c r="L10" s="13">
        <v>1</v>
      </c>
      <c r="M10" s="57">
        <v>7</v>
      </c>
      <c r="N10" s="13">
        <v>26</v>
      </c>
      <c r="O10" s="13">
        <v>61</v>
      </c>
      <c r="P10" s="13">
        <v>82</v>
      </c>
      <c r="Q10" s="64">
        <v>400</v>
      </c>
      <c r="R10" s="65">
        <v>66.29</v>
      </c>
      <c r="S10" s="65">
        <v>235.79</v>
      </c>
      <c r="T10" s="64">
        <v>8160</v>
      </c>
      <c r="U10" s="64">
        <v>680</v>
      </c>
      <c r="V10" s="65">
        <v>389.09</v>
      </c>
    </row>
    <row r="11" spans="1:22">
      <c r="A11" s="40" t="s">
        <v>77</v>
      </c>
      <c r="B11" s="44">
        <v>11514</v>
      </c>
      <c r="C11" s="44">
        <v>18220</v>
      </c>
      <c r="D11" s="45">
        <v>128</v>
      </c>
      <c r="E11" s="13">
        <f t="shared" si="1"/>
        <v>1.4234375</v>
      </c>
      <c r="F11" s="13">
        <v>9829</v>
      </c>
      <c r="G11" s="13">
        <v>7342</v>
      </c>
      <c r="H11" s="13">
        <v>1049</v>
      </c>
      <c r="I11" s="13">
        <v>8627</v>
      </c>
      <c r="J11" s="13">
        <v>1125</v>
      </c>
      <c r="K11" s="13">
        <v>21</v>
      </c>
      <c r="L11" s="13">
        <v>29</v>
      </c>
      <c r="M11" s="58">
        <v>60</v>
      </c>
      <c r="N11" s="58">
        <v>114</v>
      </c>
      <c r="O11" s="58">
        <v>1493</v>
      </c>
      <c r="P11" s="58">
        <v>2260</v>
      </c>
      <c r="Q11" s="45">
        <v>8277</v>
      </c>
      <c r="R11" s="45">
        <v>2064.4253</v>
      </c>
      <c r="S11" s="45">
        <v>7902.1932</v>
      </c>
      <c r="T11" s="13">
        <v>8160</v>
      </c>
      <c r="U11" s="63">
        <v>680</v>
      </c>
      <c r="V11" s="51">
        <f>R11*10000/C11/3</f>
        <v>377.684833516282</v>
      </c>
    </row>
    <row r="12" spans="1:22">
      <c r="A12" s="46" t="s">
        <v>123</v>
      </c>
      <c r="B12" s="47">
        <v>27</v>
      </c>
      <c r="C12" s="48">
        <v>44</v>
      </c>
      <c r="D12" s="49">
        <v>0.508</v>
      </c>
      <c r="E12" s="30">
        <f t="shared" si="1"/>
        <v>0.866141732283465</v>
      </c>
      <c r="F12" s="50">
        <v>21</v>
      </c>
      <c r="G12" s="50">
        <v>19</v>
      </c>
      <c r="H12" s="50">
        <v>4</v>
      </c>
      <c r="I12" s="50">
        <v>15</v>
      </c>
      <c r="J12" s="50">
        <v>13</v>
      </c>
      <c r="K12" s="50">
        <v>2</v>
      </c>
      <c r="L12" s="50">
        <v>0</v>
      </c>
      <c r="M12" s="50">
        <v>0</v>
      </c>
      <c r="N12" s="50">
        <v>0</v>
      </c>
      <c r="O12" s="50">
        <v>2</v>
      </c>
      <c r="P12" s="50">
        <v>8</v>
      </c>
      <c r="Q12" s="66">
        <v>28.78</v>
      </c>
      <c r="R12" s="67">
        <v>4.2309</v>
      </c>
      <c r="S12" s="50">
        <v>16.3269</v>
      </c>
      <c r="T12" s="13">
        <v>8160</v>
      </c>
      <c r="U12" s="63">
        <v>680</v>
      </c>
      <c r="V12" s="68">
        <v>318.477</v>
      </c>
    </row>
    <row r="13" spans="1:22">
      <c r="A13" s="41" t="s">
        <v>78</v>
      </c>
      <c r="B13" s="13">
        <v>393</v>
      </c>
      <c r="C13" s="51">
        <v>607</v>
      </c>
      <c r="D13" s="45">
        <v>14.51</v>
      </c>
      <c r="E13" s="30">
        <f t="shared" si="1"/>
        <v>0.418332184700207</v>
      </c>
      <c r="F13" s="13">
        <v>337</v>
      </c>
      <c r="G13" s="13">
        <v>214</v>
      </c>
      <c r="H13" s="13">
        <v>56</v>
      </c>
      <c r="I13" s="13">
        <v>189</v>
      </c>
      <c r="J13" s="13">
        <v>133</v>
      </c>
      <c r="K13" s="13">
        <v>0</v>
      </c>
      <c r="L13" s="13">
        <v>0</v>
      </c>
      <c r="M13" s="13">
        <v>6</v>
      </c>
      <c r="N13" s="13">
        <v>14</v>
      </c>
      <c r="O13" s="13">
        <v>30</v>
      </c>
      <c r="P13" s="13">
        <v>118</v>
      </c>
      <c r="Q13" s="68"/>
      <c r="R13" s="45">
        <v>81.47</v>
      </c>
      <c r="S13" s="45">
        <v>330.2633</v>
      </c>
      <c r="T13" s="13">
        <v>8160</v>
      </c>
      <c r="U13" s="63">
        <v>680</v>
      </c>
      <c r="V13" s="51">
        <v>447.39</v>
      </c>
    </row>
    <row r="14" spans="1:22">
      <c r="A14" s="40" t="s">
        <v>79</v>
      </c>
      <c r="B14" s="16">
        <v>4170</v>
      </c>
      <c r="C14" s="16">
        <v>5607</v>
      </c>
      <c r="D14" s="26">
        <v>64</v>
      </c>
      <c r="E14" s="52">
        <f t="shared" si="1"/>
        <v>0.87609375</v>
      </c>
      <c r="F14" s="16">
        <v>3779</v>
      </c>
      <c r="G14" s="16">
        <v>1609</v>
      </c>
      <c r="H14" s="16">
        <v>219</v>
      </c>
      <c r="I14" s="16">
        <v>1440</v>
      </c>
      <c r="J14" s="16">
        <v>852</v>
      </c>
      <c r="K14" s="16">
        <v>81</v>
      </c>
      <c r="L14" s="16">
        <v>19</v>
      </c>
      <c r="M14" s="16">
        <v>28</v>
      </c>
      <c r="N14" s="16">
        <v>213</v>
      </c>
      <c r="O14" s="16">
        <v>742</v>
      </c>
      <c r="P14" s="16">
        <v>2192</v>
      </c>
      <c r="Q14" s="26">
        <v>3098.5</v>
      </c>
      <c r="R14" s="26">
        <v>717.9245</v>
      </c>
      <c r="S14" s="26">
        <v>2957.2645</v>
      </c>
      <c r="T14" s="16">
        <v>8160</v>
      </c>
      <c r="U14" s="69">
        <v>680</v>
      </c>
      <c r="V14" s="16">
        <v>423.58</v>
      </c>
    </row>
    <row r="15" spans="1:22">
      <c r="A15" s="53" t="s">
        <v>80</v>
      </c>
      <c r="B15" s="54">
        <v>8625</v>
      </c>
      <c r="C15" s="54">
        <v>10390</v>
      </c>
      <c r="D15" s="54">
        <v>58.57</v>
      </c>
      <c r="E15" s="52">
        <f t="shared" si="1"/>
        <v>1.77394570599283</v>
      </c>
      <c r="F15" s="54">
        <v>6249</v>
      </c>
      <c r="G15" s="54">
        <v>3254</v>
      </c>
      <c r="H15" s="54">
        <v>887</v>
      </c>
      <c r="I15" s="54">
        <v>4014</v>
      </c>
      <c r="J15" s="54">
        <v>149</v>
      </c>
      <c r="K15" s="54">
        <v>397</v>
      </c>
      <c r="L15" s="54">
        <v>76</v>
      </c>
      <c r="M15" s="54">
        <v>161</v>
      </c>
      <c r="N15" s="54">
        <v>449</v>
      </c>
      <c r="O15" s="54">
        <v>640</v>
      </c>
      <c r="P15" s="54">
        <v>2173</v>
      </c>
      <c r="Q15" s="54">
        <v>700</v>
      </c>
      <c r="R15" s="54">
        <v>1499.51</v>
      </c>
      <c r="S15" s="54">
        <v>5674</v>
      </c>
      <c r="T15" s="54">
        <v>8160</v>
      </c>
      <c r="U15" s="54">
        <v>680</v>
      </c>
      <c r="V15" s="54">
        <v>481.08</v>
      </c>
    </row>
    <row r="16" spans="1:22">
      <c r="A16" s="53" t="s">
        <v>81</v>
      </c>
      <c r="B16" s="13">
        <v>853</v>
      </c>
      <c r="C16" s="13">
        <v>1760</v>
      </c>
      <c r="D16" s="23">
        <v>23.68</v>
      </c>
      <c r="E16" s="30">
        <f t="shared" si="1"/>
        <v>0.743243243243243</v>
      </c>
      <c r="F16" s="43">
        <v>831</v>
      </c>
      <c r="G16" s="43">
        <v>737</v>
      </c>
      <c r="H16" s="43">
        <v>192</v>
      </c>
      <c r="I16" s="43">
        <v>767</v>
      </c>
      <c r="J16" s="43">
        <v>188</v>
      </c>
      <c r="K16" s="43">
        <v>7</v>
      </c>
      <c r="L16" s="43">
        <v>9</v>
      </c>
      <c r="M16" s="43">
        <v>44</v>
      </c>
      <c r="N16" s="43">
        <v>38</v>
      </c>
      <c r="O16" s="43">
        <v>148</v>
      </c>
      <c r="P16" s="43">
        <v>600</v>
      </c>
      <c r="Q16" s="43">
        <v>1350</v>
      </c>
      <c r="R16" s="43">
        <v>213.02148</v>
      </c>
      <c r="S16" s="43">
        <v>843.63225</v>
      </c>
      <c r="T16" s="13">
        <v>8160</v>
      </c>
      <c r="U16" s="63">
        <v>680</v>
      </c>
      <c r="V16" s="13">
        <v>403.449772727273</v>
      </c>
    </row>
    <row r="17" spans="1:22">
      <c r="A17" s="40" t="s">
        <v>75</v>
      </c>
      <c r="B17" s="13">
        <v>1607</v>
      </c>
      <c r="C17" s="13">
        <v>2046</v>
      </c>
      <c r="D17" s="23">
        <v>53.59</v>
      </c>
      <c r="E17" s="30">
        <f t="shared" si="1"/>
        <v>0.381787646949058</v>
      </c>
      <c r="F17" s="13">
        <v>1481</v>
      </c>
      <c r="G17" s="13">
        <v>479</v>
      </c>
      <c r="H17" s="13">
        <v>86</v>
      </c>
      <c r="I17" s="13">
        <v>461</v>
      </c>
      <c r="J17" s="13">
        <v>260</v>
      </c>
      <c r="K17" s="13">
        <v>26</v>
      </c>
      <c r="L17" s="13">
        <v>2</v>
      </c>
      <c r="M17" s="13">
        <v>23</v>
      </c>
      <c r="N17" s="13">
        <v>36</v>
      </c>
      <c r="O17" s="13">
        <v>225</v>
      </c>
      <c r="P17" s="13">
        <v>204</v>
      </c>
      <c r="Q17" s="70">
        <v>245.3095</v>
      </c>
      <c r="R17" s="23">
        <v>278.7209</v>
      </c>
      <c r="S17" s="23">
        <v>1046.1647</v>
      </c>
      <c r="T17" s="13">
        <v>8160</v>
      </c>
      <c r="U17" s="63">
        <v>680</v>
      </c>
      <c r="V17" s="13">
        <v>454.1</v>
      </c>
    </row>
    <row r="18" ht="14.25" spans="1:22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</row>
    <row r="19" ht="14.25" spans="1:2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71"/>
      <c r="U19" s="71"/>
      <c r="V19" s="72"/>
    </row>
  </sheetData>
  <mergeCells count="30">
    <mergeCell ref="A1:V1"/>
    <mergeCell ref="A2:V2"/>
    <mergeCell ref="A3:D3"/>
    <mergeCell ref="G3:I3"/>
    <mergeCell ref="O3:Q3"/>
    <mergeCell ref="T3:V3"/>
    <mergeCell ref="B4:E4"/>
    <mergeCell ref="F4:L4"/>
    <mergeCell ref="M4:P4"/>
    <mergeCell ref="Q4:S4"/>
    <mergeCell ref="T4:V4"/>
    <mergeCell ref="F5:H5"/>
    <mergeCell ref="I5:J5"/>
    <mergeCell ref="K5:L5"/>
    <mergeCell ref="A18:V18"/>
    <mergeCell ref="A4:A7"/>
    <mergeCell ref="B5:B6"/>
    <mergeCell ref="C5:C6"/>
    <mergeCell ref="D5:D6"/>
    <mergeCell ref="E5:E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workbookViewId="0">
      <selection activeCell="J26" sqref="J26"/>
    </sheetView>
  </sheetViews>
  <sheetFormatPr defaultColWidth="9" defaultRowHeight="13.5"/>
  <cols>
    <col min="2" max="2" width="3.75" customWidth="1"/>
    <col min="3" max="3" width="10.25" customWidth="1"/>
    <col min="14" max="14" width="10.125"/>
    <col min="15" max="15" width="9.25"/>
    <col min="16" max="16" width="10.125"/>
    <col min="19" max="19" width="11.5"/>
  </cols>
  <sheetData>
    <row r="1" ht="37" customHeight="1" spans="1:19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9" customHeight="1" spans="1:19">
      <c r="A2" s="191" t="s">
        <v>1</v>
      </c>
      <c r="B2" s="2"/>
      <c r="C2" s="3" t="s">
        <v>125</v>
      </c>
      <c r="D2" s="4" t="s">
        <v>126</v>
      </c>
      <c r="E2" s="5"/>
      <c r="F2" s="4" t="s">
        <v>127</v>
      </c>
      <c r="G2" s="6"/>
      <c r="H2" s="5"/>
      <c r="I2" s="3" t="s">
        <v>128</v>
      </c>
      <c r="J2" s="10" t="s">
        <v>129</v>
      </c>
      <c r="K2" s="10"/>
      <c r="L2" s="10"/>
      <c r="M2" s="10"/>
      <c r="N2" s="3" t="s">
        <v>130</v>
      </c>
      <c r="O2" s="10" t="s">
        <v>129</v>
      </c>
      <c r="P2" s="10"/>
      <c r="Q2" s="10"/>
      <c r="R2" s="10"/>
      <c r="S2" s="3" t="s">
        <v>131</v>
      </c>
    </row>
    <row r="3" ht="18.5" customHeight="1" spans="1:19">
      <c r="A3" s="2"/>
      <c r="B3" s="2"/>
      <c r="C3" s="3"/>
      <c r="D3" s="7"/>
      <c r="E3" s="8"/>
      <c r="F3" s="7"/>
      <c r="G3" s="9"/>
      <c r="H3" s="8"/>
      <c r="I3" s="3"/>
      <c r="J3" s="10" t="s">
        <v>132</v>
      </c>
      <c r="K3" s="10"/>
      <c r="L3" s="10"/>
      <c r="M3" s="3" t="s">
        <v>133</v>
      </c>
      <c r="N3" s="3"/>
      <c r="O3" s="10" t="s">
        <v>132</v>
      </c>
      <c r="P3" s="10"/>
      <c r="Q3" s="10"/>
      <c r="R3" s="3" t="s">
        <v>133</v>
      </c>
      <c r="S3" s="3"/>
    </row>
    <row r="4" ht="40" customHeight="1" spans="1:19">
      <c r="A4" s="2"/>
      <c r="B4" s="2"/>
      <c r="C4" s="3"/>
      <c r="D4" s="10" t="s">
        <v>134</v>
      </c>
      <c r="E4" s="3" t="s">
        <v>135</v>
      </c>
      <c r="F4" s="10" t="s">
        <v>136</v>
      </c>
      <c r="G4" s="10" t="s">
        <v>137</v>
      </c>
      <c r="H4" s="3" t="s">
        <v>73</v>
      </c>
      <c r="I4" s="3"/>
      <c r="J4" s="10"/>
      <c r="K4" s="3" t="s">
        <v>138</v>
      </c>
      <c r="L4" s="10" t="s">
        <v>139</v>
      </c>
      <c r="M4" s="10"/>
      <c r="N4" s="3"/>
      <c r="O4" s="10"/>
      <c r="P4" s="3" t="s">
        <v>138</v>
      </c>
      <c r="Q4" s="10" t="s">
        <v>139</v>
      </c>
      <c r="R4" s="10"/>
      <c r="S4" s="3"/>
    </row>
    <row r="5" ht="27" customHeight="1" spans="1:19">
      <c r="A5" s="11" t="s">
        <v>140</v>
      </c>
      <c r="B5" s="11"/>
      <c r="C5" s="12" t="s">
        <v>141</v>
      </c>
      <c r="D5" s="12" t="s">
        <v>120</v>
      </c>
      <c r="E5" s="12" t="s">
        <v>120</v>
      </c>
      <c r="F5" s="12" t="s">
        <v>120</v>
      </c>
      <c r="G5" s="12" t="s">
        <v>120</v>
      </c>
      <c r="H5" s="12" t="s">
        <v>120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  <c r="P5" s="12" t="s">
        <v>31</v>
      </c>
      <c r="Q5" s="12" t="s">
        <v>31</v>
      </c>
      <c r="R5" s="12" t="s">
        <v>31</v>
      </c>
      <c r="S5" s="12" t="s">
        <v>142</v>
      </c>
    </row>
    <row r="6" ht="18.5" customHeight="1" spans="1:19">
      <c r="A6" s="12" t="s">
        <v>76</v>
      </c>
      <c r="B6" s="12"/>
      <c r="C6" s="13">
        <v>2542</v>
      </c>
      <c r="D6" s="13">
        <v>2542</v>
      </c>
      <c r="E6" s="13">
        <v>0</v>
      </c>
      <c r="F6" s="13">
        <v>15</v>
      </c>
      <c r="G6" s="13">
        <v>0</v>
      </c>
      <c r="H6" s="13">
        <v>2527</v>
      </c>
      <c r="I6" s="23">
        <v>0.24</v>
      </c>
      <c r="J6" s="23">
        <v>0.24</v>
      </c>
      <c r="K6" s="23">
        <v>0.24</v>
      </c>
      <c r="L6" s="23">
        <v>0</v>
      </c>
      <c r="M6" s="23">
        <v>0</v>
      </c>
      <c r="N6" s="23">
        <v>68.01</v>
      </c>
      <c r="O6" s="23">
        <v>68.01</v>
      </c>
      <c r="P6" s="23">
        <v>68.01</v>
      </c>
      <c r="Q6" s="23">
        <v>0</v>
      </c>
      <c r="R6" s="23">
        <v>0</v>
      </c>
      <c r="S6" s="30">
        <f>N6*10000/C6</f>
        <v>267.545239968529</v>
      </c>
    </row>
    <row r="7" ht="18.5" customHeight="1" spans="1:19">
      <c r="A7" s="12" t="s">
        <v>75</v>
      </c>
      <c r="B7" s="12"/>
      <c r="C7" s="13">
        <v>61</v>
      </c>
      <c r="D7" s="13">
        <v>61</v>
      </c>
      <c r="E7" s="13">
        <v>0</v>
      </c>
      <c r="F7" s="13">
        <v>7</v>
      </c>
      <c r="G7" s="13">
        <v>0</v>
      </c>
      <c r="H7" s="13">
        <v>54</v>
      </c>
      <c r="I7" s="23">
        <v>4.416</v>
      </c>
      <c r="J7" s="23">
        <v>4.416</v>
      </c>
      <c r="K7" s="23">
        <v>4.416</v>
      </c>
      <c r="L7" s="23">
        <v>0</v>
      </c>
      <c r="M7" s="23">
        <v>0</v>
      </c>
      <c r="N7" s="23">
        <v>21.29</v>
      </c>
      <c r="O7" s="23">
        <v>21.29</v>
      </c>
      <c r="P7" s="23">
        <v>21.29</v>
      </c>
      <c r="Q7" s="23">
        <v>0</v>
      </c>
      <c r="R7" s="23">
        <v>0</v>
      </c>
      <c r="S7" s="30">
        <f t="shared" ref="S7:S14" si="0">N7*10000/C7</f>
        <v>3490.16393442623</v>
      </c>
    </row>
    <row r="8" ht="18.5" customHeight="1" spans="1:19">
      <c r="A8" s="12" t="s">
        <v>35</v>
      </c>
      <c r="B8" s="12"/>
      <c r="C8" s="13">
        <v>72</v>
      </c>
      <c r="D8" s="13">
        <v>72</v>
      </c>
      <c r="E8" s="13"/>
      <c r="F8" s="13"/>
      <c r="G8" s="13"/>
      <c r="H8" s="13">
        <v>72</v>
      </c>
      <c r="I8" s="24">
        <v>3.574</v>
      </c>
      <c r="J8" s="24">
        <v>3.574</v>
      </c>
      <c r="K8" s="24">
        <v>3.574</v>
      </c>
      <c r="L8" s="25"/>
      <c r="M8" s="25"/>
      <c r="N8" s="25">
        <v>13.904</v>
      </c>
      <c r="O8" s="25">
        <v>13.904</v>
      </c>
      <c r="P8" s="25">
        <v>13.904</v>
      </c>
      <c r="Q8" s="25"/>
      <c r="R8" s="25"/>
      <c r="S8" s="30">
        <f t="shared" si="0"/>
        <v>1931.11111111111</v>
      </c>
    </row>
    <row r="9" ht="18.5" customHeight="1" spans="1:19">
      <c r="A9" s="14" t="s">
        <v>36</v>
      </c>
      <c r="B9" s="15"/>
      <c r="C9" s="13"/>
      <c r="D9" s="13"/>
      <c r="E9" s="13"/>
      <c r="F9" s="13"/>
      <c r="G9" s="13"/>
      <c r="H9" s="13"/>
      <c r="I9" s="23"/>
      <c r="J9" s="23"/>
      <c r="K9" s="23"/>
      <c r="L9" s="23"/>
      <c r="M9" s="23"/>
      <c r="N9" s="23"/>
      <c r="O9" s="23"/>
      <c r="P9" s="23"/>
      <c r="Q9" s="23"/>
      <c r="R9" s="23"/>
      <c r="S9" s="30" t="e">
        <f t="shared" si="0"/>
        <v>#DIV/0!</v>
      </c>
    </row>
    <row r="10" ht="18.5" customHeight="1" spans="1:19">
      <c r="A10" s="12" t="s">
        <v>79</v>
      </c>
      <c r="B10" s="12"/>
      <c r="C10" s="16">
        <v>4322</v>
      </c>
      <c r="D10" s="16">
        <v>4322</v>
      </c>
      <c r="E10" s="16">
        <v>0</v>
      </c>
      <c r="F10" s="16">
        <v>94</v>
      </c>
      <c r="G10" s="16">
        <v>19</v>
      </c>
      <c r="H10" s="16">
        <v>4209</v>
      </c>
      <c r="I10" s="26">
        <v>17.28</v>
      </c>
      <c r="J10" s="26">
        <v>17.28</v>
      </c>
      <c r="K10" s="26">
        <v>0</v>
      </c>
      <c r="L10" s="26">
        <v>0</v>
      </c>
      <c r="M10" s="26">
        <v>0</v>
      </c>
      <c r="N10" s="26">
        <v>156.71</v>
      </c>
      <c r="O10" s="26">
        <v>156.71</v>
      </c>
      <c r="P10" s="26">
        <v>156.71</v>
      </c>
      <c r="Q10" s="26">
        <v>0</v>
      </c>
      <c r="R10" s="26">
        <v>0</v>
      </c>
      <c r="S10" s="30">
        <f t="shared" si="0"/>
        <v>362.586765386395</v>
      </c>
    </row>
    <row r="11" ht="18.5" customHeight="1" spans="1:19">
      <c r="A11" s="12" t="s">
        <v>77</v>
      </c>
      <c r="B11" s="12"/>
      <c r="C11" s="17">
        <v>15778</v>
      </c>
      <c r="D11" s="17">
        <v>15778</v>
      </c>
      <c r="E11" s="17"/>
      <c r="F11" s="17">
        <v>951</v>
      </c>
      <c r="G11" s="17">
        <v>763</v>
      </c>
      <c r="H11" s="17">
        <v>14064</v>
      </c>
      <c r="I11" s="27">
        <v>31.925</v>
      </c>
      <c r="J11" s="27">
        <v>31.925</v>
      </c>
      <c r="K11" s="27">
        <v>31.925</v>
      </c>
      <c r="L11" s="27"/>
      <c r="M11" s="27"/>
      <c r="N11" s="27">
        <v>660.0738</v>
      </c>
      <c r="O11" s="27">
        <v>660.0738</v>
      </c>
      <c r="P11" s="27">
        <v>660.0738</v>
      </c>
      <c r="Q11" s="27"/>
      <c r="R11" s="27"/>
      <c r="S11" s="30">
        <f t="shared" si="0"/>
        <v>418.350741538852</v>
      </c>
    </row>
    <row r="12" ht="18.5" customHeight="1" spans="1:19">
      <c r="A12" s="12" t="s">
        <v>80</v>
      </c>
      <c r="B12" s="12"/>
      <c r="C12" s="18">
        <v>11403</v>
      </c>
      <c r="D12" s="18">
        <v>11403</v>
      </c>
      <c r="E12" s="18"/>
      <c r="F12" s="18">
        <v>3706</v>
      </c>
      <c r="G12" s="18">
        <v>547</v>
      </c>
      <c r="H12" s="18">
        <v>7150</v>
      </c>
      <c r="I12" s="28">
        <v>179.305</v>
      </c>
      <c r="J12" s="28">
        <v>179.305</v>
      </c>
      <c r="K12" s="28">
        <v>179.305</v>
      </c>
      <c r="L12" s="18"/>
      <c r="M12" s="18"/>
      <c r="N12" s="18">
        <v>944.047</v>
      </c>
      <c r="O12" s="18">
        <v>944.047</v>
      </c>
      <c r="P12" s="18">
        <v>944.047</v>
      </c>
      <c r="Q12" s="26"/>
      <c r="R12" s="26"/>
      <c r="S12" s="30">
        <f t="shared" si="0"/>
        <v>827.893536788564</v>
      </c>
    </row>
    <row r="13" ht="18.5" customHeight="1" spans="1:19">
      <c r="A13" s="12" t="s">
        <v>81</v>
      </c>
      <c r="B13" s="12"/>
      <c r="C13" s="19">
        <v>7196</v>
      </c>
      <c r="D13" s="19">
        <v>7193</v>
      </c>
      <c r="E13" s="19">
        <v>3</v>
      </c>
      <c r="F13" s="19">
        <v>334</v>
      </c>
      <c r="G13" s="19">
        <v>858</v>
      </c>
      <c r="H13" s="19">
        <v>6004</v>
      </c>
      <c r="I13" s="29">
        <v>40.571</v>
      </c>
      <c r="J13" s="29">
        <v>40.571</v>
      </c>
      <c r="K13" s="29">
        <v>40.571</v>
      </c>
      <c r="L13" s="23"/>
      <c r="M13" s="23"/>
      <c r="N13" s="19">
        <v>238.571</v>
      </c>
      <c r="O13" s="19">
        <v>238.571</v>
      </c>
      <c r="P13" s="19">
        <v>238.571</v>
      </c>
      <c r="Q13" s="23"/>
      <c r="R13" s="23"/>
      <c r="S13" s="30">
        <f t="shared" si="0"/>
        <v>331.532795997777</v>
      </c>
    </row>
    <row r="14" ht="18.5" customHeight="1" spans="1:19">
      <c r="A14" s="20" t="s">
        <v>82</v>
      </c>
      <c r="B14" s="21"/>
      <c r="C14" s="13">
        <f>SUM(C6:C13)</f>
        <v>41374</v>
      </c>
      <c r="D14" s="13">
        <f t="shared" ref="D14:S14" si="1">SUM(D6:D13)</f>
        <v>41371</v>
      </c>
      <c r="E14" s="13">
        <f t="shared" si="1"/>
        <v>3</v>
      </c>
      <c r="F14" s="13">
        <f t="shared" si="1"/>
        <v>5107</v>
      </c>
      <c r="G14" s="13">
        <f t="shared" si="1"/>
        <v>2187</v>
      </c>
      <c r="H14" s="13">
        <f t="shared" si="1"/>
        <v>34080</v>
      </c>
      <c r="I14" s="23">
        <f t="shared" si="1"/>
        <v>277.311</v>
      </c>
      <c r="J14" s="23">
        <f t="shared" si="1"/>
        <v>277.311</v>
      </c>
      <c r="K14" s="23">
        <f t="shared" si="1"/>
        <v>260.031</v>
      </c>
      <c r="L14" s="23">
        <f t="shared" si="1"/>
        <v>0</v>
      </c>
      <c r="M14" s="23">
        <f t="shared" si="1"/>
        <v>0</v>
      </c>
      <c r="N14" s="23">
        <f t="shared" si="1"/>
        <v>2102.6058</v>
      </c>
      <c r="O14" s="23">
        <f t="shared" si="1"/>
        <v>2102.6058</v>
      </c>
      <c r="P14" s="23">
        <f t="shared" si="1"/>
        <v>2102.6058</v>
      </c>
      <c r="Q14" s="23">
        <f t="shared" si="1"/>
        <v>0</v>
      </c>
      <c r="R14" s="23">
        <f t="shared" si="1"/>
        <v>0</v>
      </c>
      <c r="S14" s="30">
        <f t="shared" si="0"/>
        <v>508.194953352347</v>
      </c>
    </row>
    <row r="15" spans="1:19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</row>
  </sheetData>
  <mergeCells count="26">
    <mergeCell ref="A1:S1"/>
    <mergeCell ref="J2:M2"/>
    <mergeCell ref="O2:R2"/>
    <mergeCell ref="K3:L3"/>
    <mergeCell ref="P3:Q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C2:C4"/>
    <mergeCell ref="I2:I4"/>
    <mergeCell ref="J3:J4"/>
    <mergeCell ref="M3:M4"/>
    <mergeCell ref="N2:N4"/>
    <mergeCell ref="O3:O4"/>
    <mergeCell ref="R3:R4"/>
    <mergeCell ref="S2:S4"/>
    <mergeCell ref="A2:B4"/>
    <mergeCell ref="D2:E3"/>
    <mergeCell ref="F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城市特困</vt:lpstr>
      <vt:lpstr>农村特困</vt:lpstr>
      <vt:lpstr>城市低保</vt:lpstr>
      <vt:lpstr>农村低保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MZJ1003</dc:creator>
  <cp:lastModifiedBy>洒脱人生</cp:lastModifiedBy>
  <dcterms:created xsi:type="dcterms:W3CDTF">2020-01-02T02:36:00Z</dcterms:created>
  <dcterms:modified xsi:type="dcterms:W3CDTF">2020-01-21T00:45:57Z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2052-11.1.0.9329</vt:lpwstr>
  </property>
  <property fmtid="{D5CDD505-2E9C-101B-9397-08002B2CF9AE}" pid="3" name="KSORubyTemplateID" linkTarget="0">
    <vt:lpwstr>14</vt:lpwstr>
  </property>
</Properties>
</file>